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xr:revisionPtr revIDLastSave="0" documentId="8_{61862217-9FBB-4EA1-B4D4-7AE98BA3254A}" xr6:coauthVersionLast="45" xr6:coauthVersionMax="45" xr10:uidLastSave="{00000000-0000-0000-0000-000000000000}"/>
  <bookViews>
    <workbookView xWindow="-120" yWindow="-120" windowWidth="29040" windowHeight="15840" xr2:uid="{B66FA1AE-6460-42F7-A5D1-847948DC2FCF}"/>
  </bookViews>
  <sheets>
    <sheet name="Cronoprogramma distribuzion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pop03">#REF!</definedName>
    <definedName name="____pop03">#REF!</definedName>
    <definedName name="___pop03">#REF!</definedName>
    <definedName name="__GRA33" hidden="1">[2]Analisi!#REF!</definedName>
    <definedName name="__GRA34" hidden="1">[2]Analisi!#REF!</definedName>
    <definedName name="__GRA4" hidden="1">[2]Bilancio!#REF!</definedName>
    <definedName name="__pop03">#REF!</definedName>
    <definedName name="_GRA31" hidden="1">#REF!</definedName>
    <definedName name="_GRA32" hidden="1">#REF!</definedName>
    <definedName name="_GRA33" hidden="1">#REF!</definedName>
    <definedName name="_GRA34" hidden="1">#REF!</definedName>
    <definedName name="_GRA4" hidden="1">[3]Bilancio!#REF!</definedName>
    <definedName name="_pop03">#REF!</definedName>
    <definedName name="a">#REF!</definedName>
    <definedName name="ADASDAS">#REF!</definedName>
    <definedName name="anno_budget">'[4]Dati azienda'!$B$3</definedName>
    <definedName name="anno_cespite">'[5]Tabelle Riferimento'!$H$5:$H$55</definedName>
    <definedName name="_xlnm.Print_Area" localSheetId="0">'Cronoprogramma distribuzioni'!$A$1:$BD$22</definedName>
    <definedName name="_xlnm.Print_Area">#N/A</definedName>
    <definedName name="AREA_STAMPA_MI">#N/A</definedName>
    <definedName name="aSDada">#REF!</definedName>
    <definedName name="asfasdf">#REF!</definedName>
    <definedName name="BARZAGO">#REF!</definedName>
    <definedName name="CDCI">'[4]Dati azienda'!$D$2</definedName>
    <definedName name="CDCII">'[4]Dati azienda'!$D$3</definedName>
    <definedName name="CDCIII">'[4]Dati azienda'!$D$4</definedName>
    <definedName name="CDCIV">'[4]Dati azienda'!$D$5</definedName>
    <definedName name="CDCIX">'[4]Dati azienda'!$D$10</definedName>
    <definedName name="CDCV">'[4]Dati azienda'!$D$6</definedName>
    <definedName name="CDCVI">'[4]Dati azienda'!$D$7</definedName>
    <definedName name="CDCVII">'[4]Dati azienda'!$D$8</definedName>
    <definedName name="CDCVIII">'[4]Dati azienda'!$D$9</definedName>
    <definedName name="CDCX">'[4]Dati azienda'!$D$11</definedName>
    <definedName name="cod._comune">#REF!</definedName>
    <definedName name="Comuni_Istat">#REF!</definedName>
    <definedName name="CONTFOR2">[6]costi!$E$16</definedName>
    <definedName name="CONTFOR4">[6]costi!$E$17</definedName>
    <definedName name="CONTIN11">[6]costi!$E$19</definedName>
    <definedName name="CONTRAPP">[6]costi!$E$14</definedName>
    <definedName name="CONTRIM">[6]costi!$E$5</definedName>
    <definedName name="CONTROP">[6]costi!$E$4</definedName>
    <definedName name="CONTSTR">[6]costi!$E$6</definedName>
    <definedName name="CONTSTR2">[6]costi!$E$7</definedName>
    <definedName name="_xlnm.Database">#REF!</definedName>
    <definedName name="DIVISTRA">[6]costi!$E$21</definedName>
    <definedName name="FISCDO">[6]costi!$E$8</definedName>
    <definedName name="FISCUO">[6]costi!$E$9</definedName>
    <definedName name="fsdgfsaf">#REF!</definedName>
    <definedName name="GRA14A" hidden="1">[2]Analisi!#REF!</definedName>
    <definedName name="Grafico_1" hidden="1">[2]Analisi!#REF!</definedName>
    <definedName name="Grafico_10" hidden="1">[2]Analisi!#REF!</definedName>
    <definedName name="Grafico_10b" hidden="1">[2]Analisi!#REF!</definedName>
    <definedName name="Grafico_12" hidden="1">[2]Bilancio!#REF!</definedName>
    <definedName name="Grafico_12b" hidden="1">[2]Bilancio!#REF!</definedName>
    <definedName name="Grafico_1b" hidden="1">[2]Analisi!#REF!</definedName>
    <definedName name="Grafico_4" hidden="1">#REF!</definedName>
    <definedName name="Grafico_4b" hidden="1">#REF!</definedName>
    <definedName name="Grafico_5" hidden="1">#REF!</definedName>
    <definedName name="Grafico_5b" hidden="1">#REF!</definedName>
    <definedName name="Grafico_6" hidden="1">[3]Bilancio!#REF!</definedName>
    <definedName name="Grafico_6b" hidden="1">[3]Bilancio!#REF!</definedName>
    <definedName name="Grafico_8" hidden="1">#REF!</definedName>
    <definedName name="Grafico_8b" hidden="1">#REF!</definedName>
    <definedName name="Grafico_9" hidden="1">#REF!</definedName>
    <definedName name="Grafico_9b" hidden="1">#REF!</definedName>
    <definedName name="Ind.Com.Disc.">#REF!</definedName>
    <definedName name="Ind.Com.Imp.">#REF!</definedName>
    <definedName name="Ind.Loc.Imp.">#REF!</definedName>
    <definedName name="Ind.QSmaltiteDisc">#REF!</definedName>
    <definedName name="Ind.QuantitàImp.">#REF!</definedName>
    <definedName name="Indi.Com.Disc">#REF!</definedName>
    <definedName name="IndiceAbiti">#REF!</definedName>
    <definedName name="IndiceAcc">#REF!</definedName>
    <definedName name="IndiceCarta">#REF!</definedName>
    <definedName name="IndiceCFC">#REF!</definedName>
    <definedName name="IndiceComune">#REF!</definedName>
    <definedName name="IndiceDifferenziati">#REF!</definedName>
    <definedName name="IndiceDiscarica">#REF!</definedName>
    <definedName name="IndiceDurevoli">#REF!</definedName>
    <definedName name="IndiceElettr">#REF!</definedName>
    <definedName name="IndiceFarmaci">#REF!</definedName>
    <definedName name="IndiceImball">#REF!</definedName>
    <definedName name="IndiceImpianto">#REF!</definedName>
    <definedName name="IndiceIndifferenziati">#REF!</definedName>
    <definedName name="IndiceIngombranti">#REF!</definedName>
    <definedName name="IndiceLegno">#REF!</definedName>
    <definedName name="IndiceMetallo">#REF!</definedName>
    <definedName name="IndiceOrganico">#REF!</definedName>
    <definedName name="IndicePile">#REF!</definedName>
    <definedName name="IndicePlastica">#REF!</definedName>
    <definedName name="IndicePop">#REF!</definedName>
    <definedName name="IndiceRestiC">#REF!</definedName>
    <definedName name="IndiceRSUTot">#REF!</definedName>
    <definedName name="IndiceT_F">#REF!</definedName>
    <definedName name="IndiceVetro">#REF!</definedName>
    <definedName name="MAG2STR">[6]costi!$E$12</definedName>
    <definedName name="MAG3STR">[6]costi!$E$13</definedName>
    <definedName name="pn">#REF!</definedName>
    <definedName name="Primo_Giorno">#REF!</definedName>
    <definedName name="Print_Area_MI">#REF!</definedName>
    <definedName name="pt">#REF!</definedName>
    <definedName name="pvv">#REF!</definedName>
    <definedName name="ragione_sociale">'[4]Dati azienda'!$B$1</definedName>
    <definedName name="RIVE01">'[4]CE es prec'!$B$534</definedName>
    <definedName name="RIVE02">'[4]CE es prec'!$B$535</definedName>
    <definedName name="RIVE03">'[4]CE es prec'!$B$536</definedName>
    <definedName name="RIVE04">'[4]CE es prec'!$B$537</definedName>
    <definedName name="RIVE05">'[4]CE es prec'!$B$538</definedName>
    <definedName name="RIVE06">'[4]CE es prec'!$B$539</definedName>
    <definedName name="RIVE07">'[4]CE es prec'!$B$540</definedName>
    <definedName name="RIVE08">'[4]CE es prec'!$B$541</definedName>
    <definedName name="RIVE09">'[4]CE es prec'!$B$542</definedName>
    <definedName name="RIVE10">'[4]CE es prec'!$B$543</definedName>
    <definedName name="sadasdas" hidden="1">[3]Bilancio!#REF!</definedName>
    <definedName name="SDASDSAD">#REF!</definedName>
    <definedName name="SETTI">'[4]Dati azienda'!$E$2</definedName>
    <definedName name="SETTII">'[4]Dati azienda'!$E$3</definedName>
    <definedName name="SETTIII">'[4]Dati azienda'!$E$4</definedName>
    <definedName name="SETTIV">'[4]Dati azienda'!$E$5</definedName>
    <definedName name="SETTIX">'[4]Dati azienda'!$E$10</definedName>
    <definedName name="SETTV">'[4]Dati azienda'!$E$6</definedName>
    <definedName name="SETTVI">'[4]Dati azienda'!$E$7</definedName>
    <definedName name="SETTVII">'[4]Dati azienda'!$E$8</definedName>
    <definedName name="SETTVIII">'[4]Dati azienda'!$E$9</definedName>
    <definedName name="SETTX">'[4]Dati azienda'!$E$11</definedName>
    <definedName name="SI_NO">#REF!</definedName>
    <definedName name="Statistica">#REF!</definedName>
    <definedName name="tipologia_di_proprietario">#REF!</definedName>
    <definedName name="TPL">'[7]Supporto struttura'!$F$3:$F$7</definedName>
    <definedName name="xcv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4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U21" i="1"/>
  <c r="T21" i="1"/>
  <c r="S21" i="1"/>
  <c r="R21" i="1"/>
  <c r="Q21" i="1"/>
  <c r="P21" i="1"/>
  <c r="C19" i="1"/>
  <c r="D19" i="1" s="1"/>
  <c r="B19" i="1"/>
  <c r="C17" i="1"/>
  <c r="D17" i="1" s="1"/>
  <c r="B17" i="1"/>
  <c r="C15" i="1"/>
  <c r="D15" i="1" s="1"/>
  <c r="B15" i="1"/>
  <c r="C13" i="1"/>
  <c r="D13" i="1" s="1"/>
  <c r="B13" i="1"/>
  <c r="C11" i="1"/>
  <c r="D11" i="1" s="1"/>
  <c r="B11" i="1"/>
  <c r="C9" i="1"/>
  <c r="D9" i="1" s="1"/>
  <c r="B9" i="1"/>
  <c r="C7" i="1"/>
  <c r="D7" i="1" s="1"/>
  <c r="B7" i="1"/>
  <c r="C5" i="1"/>
  <c r="D5" i="1" s="1"/>
  <c r="B5" i="1"/>
  <c r="C3" i="1"/>
  <c r="B3" i="1"/>
  <c r="B21" i="1" l="1"/>
  <c r="C21" i="1"/>
  <c r="D3" i="1"/>
  <c r="A21" i="1"/>
</calcChain>
</file>

<file path=xl/sharedStrings.xml><?xml version="1.0" encoding="utf-8"?>
<sst xmlns="http://schemas.openxmlformats.org/spreadsheetml/2006/main" count="45" uniqueCount="20">
  <si>
    <t>DISTRIBUZIONI</t>
  </si>
  <si>
    <t>Comune</t>
  </si>
  <si>
    <t>n. abitanti</t>
  </si>
  <si>
    <t>n. Utenze</t>
  </si>
  <si>
    <t>giorni</t>
  </si>
  <si>
    <t>orari settimanali</t>
  </si>
  <si>
    <t>orari sabato</t>
  </si>
  <si>
    <t>Barzago</t>
  </si>
  <si>
    <t>15:30 alle 19:00</t>
  </si>
  <si>
    <t>09:00 -13:00</t>
  </si>
  <si>
    <t>Barzano'</t>
  </si>
  <si>
    <t>Cernusco Lombardone</t>
  </si>
  <si>
    <t>Cremella</t>
  </si>
  <si>
    <t>Missaglia</t>
  </si>
  <si>
    <t>Montevecchia</t>
  </si>
  <si>
    <t>Monticello Brianza</t>
  </si>
  <si>
    <t>Sirtori</t>
  </si>
  <si>
    <t>Verderio</t>
  </si>
  <si>
    <t>TOTALE PERSONALE</t>
  </si>
  <si>
    <t>N. sedi giornaliere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</si>
</sst>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d/m;@"/>
    <numFmt numFmtId="167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C00000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0"/>
      <color theme="9" tint="-0.499984740745262"/>
      <name val="Calibri"/>
      <family val="2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1"/>
      <color theme="5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auto="1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auto="1"/>
      </bottom>
      <diagonal/>
    </border>
    <border>
      <left/>
      <right style="medium">
        <color theme="9" tint="-0.499984740745262"/>
      </right>
      <top/>
      <bottom style="thin">
        <color indexed="64"/>
      </bottom>
      <diagonal/>
    </border>
    <border>
      <left style="medium">
        <color theme="9" tint="-0.499984740745262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9" tint="-0.499984740745262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64" fontId="4" fillId="0" borderId="0" xfId="1" applyNumberFormat="1" applyFont="1" applyAlignment="1"/>
    <xf numFmtId="164" fontId="5" fillId="0" borderId="0" xfId="1" applyNumberFormat="1" applyFont="1" applyAlignment="1">
      <alignment horizontal="right"/>
    </xf>
    <xf numFmtId="165" fontId="6" fillId="2" borderId="0" xfId="1" applyNumberFormat="1" applyFont="1" applyFill="1" applyAlignment="1"/>
    <xf numFmtId="164" fontId="6" fillId="2" borderId="0" xfId="1" applyNumberFormat="1" applyFont="1" applyFill="1" applyAlignment="1"/>
    <xf numFmtId="164" fontId="4" fillId="0" borderId="0" xfId="1" applyNumberFormat="1" applyFont="1" applyAlignment="1">
      <alignment horizontal="center"/>
    </xf>
    <xf numFmtId="0" fontId="7" fillId="0" borderId="0" xfId="0" applyFont="1"/>
    <xf numFmtId="166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2" fillId="5" borderId="2" xfId="1" applyNumberFormat="1" applyFont="1" applyFill="1" applyBorder="1" applyAlignment="1">
      <alignment horizontal="right"/>
    </xf>
    <xf numFmtId="164" fontId="12" fillId="5" borderId="2" xfId="1" applyNumberFormat="1" applyFont="1" applyFill="1" applyBorder="1" applyAlignment="1">
      <alignment horizontal="left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66" fontId="13" fillId="0" borderId="0" xfId="0" applyNumberFormat="1" applyFont="1"/>
    <xf numFmtId="166" fontId="14" fillId="6" borderId="1" xfId="0" applyNumberFormat="1" applyFont="1" applyFill="1" applyBorder="1"/>
    <xf numFmtId="166" fontId="15" fillId="3" borderId="1" xfId="0" applyNumberFormat="1" applyFont="1" applyFill="1" applyBorder="1"/>
    <xf numFmtId="166" fontId="16" fillId="4" borderId="0" xfId="0" applyNumberFormat="1" applyFont="1" applyFill="1"/>
    <xf numFmtId="166" fontId="17" fillId="4" borderId="0" xfId="0" applyNumberFormat="1" applyFont="1" applyFill="1"/>
    <xf numFmtId="164" fontId="18" fillId="5" borderId="0" xfId="1" applyNumberFormat="1" applyFont="1" applyFill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0" fontId="7" fillId="0" borderId="4" xfId="0" applyFont="1" applyBorder="1"/>
    <xf numFmtId="1" fontId="3" fillId="0" borderId="4" xfId="0" applyNumberFormat="1" applyFont="1" applyBorder="1"/>
    <xf numFmtId="1" fontId="2" fillId="0" borderId="4" xfId="0" applyNumberFormat="1" applyFont="1" applyBorder="1"/>
    <xf numFmtId="1" fontId="19" fillId="0" borderId="4" xfId="0" applyNumberFormat="1" applyFont="1" applyBorder="1"/>
    <xf numFmtId="1" fontId="3" fillId="0" borderId="5" xfId="0" applyNumberFormat="1" applyFont="1" applyBorder="1"/>
    <xf numFmtId="1" fontId="3" fillId="3" borderId="5" xfId="0" applyNumberFormat="1" applyFont="1" applyFill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66" fontId="20" fillId="0" borderId="1" xfId="0" applyNumberFormat="1" applyFont="1" applyBorder="1"/>
    <xf numFmtId="1" fontId="3" fillId="3" borderId="8" xfId="0" applyNumberFormat="1" applyFont="1" applyFill="1" applyBorder="1"/>
    <xf numFmtId="1" fontId="3" fillId="0" borderId="9" xfId="0" applyNumberFormat="1" applyFont="1" applyBorder="1"/>
    <xf numFmtId="1" fontId="21" fillId="4" borderId="7" xfId="0" applyNumberFormat="1" applyFont="1" applyFill="1" applyBorder="1"/>
    <xf numFmtId="1" fontId="3" fillId="0" borderId="8" xfId="0" applyNumberFormat="1" applyFont="1" applyBorder="1"/>
    <xf numFmtId="1" fontId="2" fillId="7" borderId="7" xfId="0" applyNumberFormat="1" applyFont="1" applyFill="1" applyBorder="1"/>
    <xf numFmtId="1" fontId="2" fillId="7" borderId="8" xfId="0" applyNumberFormat="1" applyFont="1" applyFill="1" applyBorder="1"/>
    <xf numFmtId="166" fontId="0" fillId="4" borderId="7" xfId="0" applyNumberFormat="1" applyFill="1" applyBorder="1"/>
    <xf numFmtId="1" fontId="22" fillId="3" borderId="8" xfId="0" applyNumberFormat="1" applyFont="1" applyFill="1" applyBorder="1"/>
    <xf numFmtId="1" fontId="3" fillId="0" borderId="0" xfId="0" applyNumberFormat="1" applyFont="1"/>
    <xf numFmtId="1" fontId="2" fillId="0" borderId="0" xfId="0" applyNumberFormat="1" applyFont="1"/>
    <xf numFmtId="1" fontId="3" fillId="0" borderId="1" xfId="0" applyNumberFormat="1" applyFont="1" applyBorder="1"/>
    <xf numFmtId="1" fontId="3" fillId="3" borderId="1" xfId="0" applyNumberFormat="1" applyFont="1" applyFill="1" applyBorder="1"/>
    <xf numFmtId="1" fontId="3" fillId="0" borderId="10" xfId="0" applyNumberFormat="1" applyFont="1" applyBorder="1"/>
    <xf numFmtId="1" fontId="21" fillId="4" borderId="0" xfId="0" applyNumberFormat="1" applyFont="1" applyFill="1"/>
    <xf numFmtId="166" fontId="0" fillId="4" borderId="0" xfId="0" applyNumberFormat="1" applyFill="1"/>
    <xf numFmtId="1" fontId="22" fillId="0" borderId="1" xfId="0" applyNumberFormat="1" applyFont="1" applyBorder="1"/>
    <xf numFmtId="164" fontId="23" fillId="0" borderId="2" xfId="1" applyNumberFormat="1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164" fontId="23" fillId="0" borderId="2" xfId="1" applyNumberFormat="1" applyFont="1" applyBorder="1" applyAlignment="1">
      <alignment horizontal="left"/>
    </xf>
    <xf numFmtId="0" fontId="7" fillId="0" borderId="2" xfId="0" applyFont="1" applyBorder="1"/>
    <xf numFmtId="1" fontId="3" fillId="0" borderId="2" xfId="0" applyNumberFormat="1" applyFont="1" applyBorder="1"/>
    <xf numFmtId="1" fontId="2" fillId="0" borderId="2" xfId="0" applyNumberFormat="1" applyFont="1" applyBorder="1"/>
    <xf numFmtId="1" fontId="3" fillId="0" borderId="11" xfId="0" applyNumberFormat="1" applyFont="1" applyBorder="1"/>
    <xf numFmtId="1" fontId="3" fillId="3" borderId="11" xfId="0" applyNumberFormat="1" applyFont="1" applyFill="1" applyBorder="1"/>
    <xf numFmtId="166" fontId="0" fillId="0" borderId="2" xfId="0" applyNumberFormat="1" applyBorder="1"/>
    <xf numFmtId="166" fontId="0" fillId="0" borderId="11" xfId="0" applyNumberFormat="1" applyBorder="1"/>
    <xf numFmtId="1" fontId="3" fillId="0" borderId="12" xfId="0" applyNumberFormat="1" applyFont="1" applyBorder="1"/>
    <xf numFmtId="1" fontId="21" fillId="4" borderId="2" xfId="0" applyNumberFormat="1" applyFont="1" applyFill="1" applyBorder="1"/>
    <xf numFmtId="166" fontId="0" fillId="4" borderId="2" xfId="0" applyNumberFormat="1" applyFill="1" applyBorder="1"/>
    <xf numFmtId="1" fontId="22" fillId="0" borderId="11" xfId="0" applyNumberFormat="1" applyFont="1" applyBorder="1"/>
    <xf numFmtId="1" fontId="3" fillId="0" borderId="13" xfId="0" applyNumberFormat="1" applyFont="1" applyBorder="1"/>
    <xf numFmtId="0" fontId="0" fillId="0" borderId="2" xfId="0" applyBorder="1"/>
    <xf numFmtId="164" fontId="5" fillId="0" borderId="0" xfId="1" applyNumberFormat="1" applyFont="1" applyBorder="1" applyAlignment="1">
      <alignment horizontal="right"/>
    </xf>
    <xf numFmtId="1" fontId="2" fillId="7" borderId="0" xfId="0" applyNumberFormat="1" applyFont="1" applyFill="1"/>
    <xf numFmtId="1" fontId="2" fillId="7" borderId="1" xfId="0" applyNumberFormat="1" applyFont="1" applyFill="1" applyBorder="1"/>
    <xf numFmtId="1" fontId="22" fillId="3" borderId="1" xfId="0" applyNumberFormat="1" applyFont="1" applyFill="1" applyBorder="1"/>
    <xf numFmtId="164" fontId="5" fillId="0" borderId="2" xfId="1" applyNumberFormat="1" applyFont="1" applyBorder="1" applyAlignment="1">
      <alignment horizontal="right"/>
    </xf>
    <xf numFmtId="164" fontId="25" fillId="0" borderId="2" xfId="1" applyNumberFormat="1" applyFont="1" applyBorder="1" applyAlignment="1">
      <alignment horizontal="right"/>
    </xf>
    <xf numFmtId="1" fontId="22" fillId="3" borderId="11" xfId="0" applyNumberFormat="1" applyFont="1" applyFill="1" applyBorder="1"/>
    <xf numFmtId="1" fontId="2" fillId="8" borderId="0" xfId="0" applyNumberFormat="1" applyFont="1" applyFill="1"/>
    <xf numFmtId="1" fontId="2" fillId="8" borderId="1" xfId="0" applyNumberFormat="1" applyFont="1" applyFill="1" applyBorder="1"/>
    <xf numFmtId="1" fontId="8" fillId="0" borderId="0" xfId="0" applyNumberFormat="1" applyFont="1"/>
    <xf numFmtId="1" fontId="2" fillId="9" borderId="0" xfId="0" applyNumberFormat="1" applyFont="1" applyFill="1"/>
    <xf numFmtId="1" fontId="2" fillId="9" borderId="1" xfId="0" applyNumberFormat="1" applyFont="1" applyFill="1" applyBorder="1"/>
    <xf numFmtId="1" fontId="2" fillId="7" borderId="0" xfId="0" applyNumberFormat="1" applyFont="1" applyFill="1" applyAlignment="1">
      <alignment horizontal="right"/>
    </xf>
    <xf numFmtId="1" fontId="2" fillId="0" borderId="1" xfId="0" applyNumberFormat="1" applyFont="1" applyBorder="1"/>
    <xf numFmtId="164" fontId="5" fillId="0" borderId="14" xfId="1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3" borderId="14" xfId="0" applyNumberFormat="1" applyFont="1" applyFill="1" applyBorder="1"/>
    <xf numFmtId="1" fontId="21" fillId="4" borderId="14" xfId="0" applyNumberFormat="1" applyFont="1" applyFill="1" applyBorder="1"/>
    <xf numFmtId="167" fontId="3" fillId="4" borderId="15" xfId="1" applyNumberFormat="1" applyFont="1" applyFill="1" applyBorder="1"/>
    <xf numFmtId="167" fontId="3" fillId="0" borderId="11" xfId="1" applyNumberFormat="1" applyFont="1" applyFill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166" fontId="0" fillId="0" borderId="15" xfId="0" applyNumberFormat="1" applyBorder="1"/>
    <xf numFmtId="166" fontId="26" fillId="4" borderId="0" xfId="0" applyNumberFormat="1" applyFont="1" applyFill="1"/>
    <xf numFmtId="2" fontId="0" fillId="0" borderId="0" xfId="0" applyNumberFormat="1"/>
    <xf numFmtId="2" fontId="20" fillId="0" borderId="1" xfId="0" applyNumberFormat="1" applyFont="1" applyBorder="1"/>
    <xf numFmtId="2" fontId="20" fillId="3" borderId="1" xfId="0" applyNumberFormat="1" applyFont="1" applyFill="1" applyBorder="1"/>
    <xf numFmtId="2" fontId="27" fillId="4" borderId="0" xfId="0" applyNumberFormat="1" applyFont="1" applyFill="1"/>
    <xf numFmtId="166" fontId="20" fillId="3" borderId="1" xfId="0" applyNumberFormat="1" applyFont="1" applyFill="1" applyBorder="1"/>
    <xf numFmtId="166" fontId="27" fillId="4" borderId="0" xfId="0" applyNumberFormat="1" applyFont="1" applyFill="1"/>
    <xf numFmtId="1" fontId="3" fillId="0" borderId="0" xfId="0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greteria\Silea\1sag\house%202029\TARIFFA%20PUNTUALE\2%20bacino\Cronoprogramma%20distribuzioni%20Bacino%20casatese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lling%20Tools\bilancio%20e%20anali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CI\BILANCI%202007\Sofipost%20spa\Analisi%20di%20bilancio%20preceden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OLLO%20DI%20GESTIONE\Silea2009\CDG\Elaborazio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RIF\RTR\Raccolta%20dati\Raccolta%20dati%20CICLO%20INTEGRATO%20-%20Delib%20715-2018\INVIO%20FILE%20TEST\Savno%20Srl\SavnoSrl_Costi_2017%20d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lvataggio\cost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o1\ato6-r\Users\e.darrigo\Documents\Progetti%20AREA\ATCE_GARA_11008\MATC\110905_invio%20ATO_Schede%20Rilevazione%20beni%20e%20impianti%20da%20gestori\ASM\Beni\ASM_beni%20immobili_311210_130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rte ditte - in Silea"/>
      <sheetName val="calcolo ore2"/>
      <sheetName val="calcolo ore "/>
      <sheetName val="calendario"/>
      <sheetName val="Cronoprogramma distribuzioni"/>
      <sheetName val="sacchi necessari"/>
      <sheetName val="% Rd"/>
      <sheetName val="Distribuzione ipotesi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Anno</v>
          </cell>
          <cell r="B1">
            <v>2021</v>
          </cell>
          <cell r="C1">
            <v>2021</v>
          </cell>
          <cell r="D1">
            <v>2021</v>
          </cell>
          <cell r="E1">
            <v>2021</v>
          </cell>
          <cell r="F1">
            <v>2021</v>
          </cell>
          <cell r="G1">
            <v>2021</v>
          </cell>
          <cell r="H1">
            <v>2021</v>
          </cell>
          <cell r="I1">
            <v>2021</v>
          </cell>
          <cell r="J1">
            <v>2021</v>
          </cell>
          <cell r="K1">
            <v>2021</v>
          </cell>
          <cell r="L1">
            <v>2021</v>
          </cell>
          <cell r="M1">
            <v>2021</v>
          </cell>
          <cell r="N1">
            <v>2021</v>
          </cell>
          <cell r="O1">
            <v>2021</v>
          </cell>
          <cell r="P1">
            <v>2.12</v>
          </cell>
        </row>
        <row r="2">
          <cell r="A2" t="str">
            <v>Comuni Soci</v>
          </cell>
          <cell r="B2" t="str">
            <v>Gen</v>
          </cell>
          <cell r="C2" t="str">
            <v>Feb</v>
          </cell>
          <cell r="D2" t="str">
            <v>Mar</v>
          </cell>
          <cell r="E2" t="str">
            <v>Apr</v>
          </cell>
          <cell r="F2" t="str">
            <v>Mag</v>
          </cell>
          <cell r="G2" t="str">
            <v>Giu</v>
          </cell>
          <cell r="H2" t="str">
            <v>Lug</v>
          </cell>
          <cell r="I2" t="str">
            <v>Ago</v>
          </cell>
          <cell r="J2" t="str">
            <v>Set</v>
          </cell>
          <cell r="K2" t="str">
            <v>Ott</v>
          </cell>
          <cell r="L2" t="str">
            <v>Nov</v>
          </cell>
          <cell r="M2" t="str">
            <v>Dic</v>
          </cell>
          <cell r="N2" t="str">
            <v>TOTALE</v>
          </cell>
          <cell r="O2" t="str">
            <v>N. Abitanti al 31/12</v>
          </cell>
          <cell r="P2" t="str">
            <v>utenze</v>
          </cell>
        </row>
        <row r="3">
          <cell r="A3" t="str">
            <v>TOTALE COMUNI SOCI</v>
          </cell>
          <cell r="B3">
            <v>0.70490903235992897</v>
          </cell>
          <cell r="C3">
            <v>0.72310871436664526</v>
          </cell>
          <cell r="D3">
            <v>0.74772901454985008</v>
          </cell>
          <cell r="E3">
            <v>0.74313454550823077</v>
          </cell>
          <cell r="F3">
            <v>0.70663421085905753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  <cell r="K3" t="str">
            <v>-</v>
          </cell>
          <cell r="L3" t="str">
            <v>-</v>
          </cell>
          <cell r="M3" t="str">
            <v>-</v>
          </cell>
          <cell r="N3">
            <v>0.72679062178477361</v>
          </cell>
          <cell r="O3">
            <v>339070</v>
          </cell>
          <cell r="P3">
            <v>159938.67924528301</v>
          </cell>
        </row>
        <row r="4">
          <cell r="A4" t="str">
            <v>TOTALE PROVINCIA LECCO</v>
          </cell>
          <cell r="B4">
            <v>0.70469611042399483</v>
          </cell>
          <cell r="C4">
            <v>0.72301355861703698</v>
          </cell>
          <cell r="D4">
            <v>0.7480300970491357</v>
          </cell>
          <cell r="E4">
            <v>0.74333427059010504</v>
          </cell>
          <cell r="F4">
            <v>0.70680122106662802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>
            <v>0.72687695025962473</v>
          </cell>
          <cell r="O4">
            <v>335063</v>
          </cell>
          <cell r="P4">
            <v>158048.58490566036</v>
          </cell>
        </row>
        <row r="5">
          <cell r="A5" t="str">
            <v>ABBADIA LARIANA</v>
          </cell>
          <cell r="B5">
            <v>0.73165190715980788</v>
          </cell>
          <cell r="C5">
            <v>0.72035269317234762</v>
          </cell>
          <cell r="D5">
            <v>0.74746287571412506</v>
          </cell>
          <cell r="E5">
            <v>0.78892288861689108</v>
          </cell>
          <cell r="F5">
            <v>0.72454297626683772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>
            <v>0.74466440991766658</v>
          </cell>
          <cell r="O5">
            <v>3198</v>
          </cell>
          <cell r="P5">
            <v>1508.4905660377358</v>
          </cell>
        </row>
        <row r="6">
          <cell r="A6" t="str">
            <v>AIRUNO</v>
          </cell>
          <cell r="B6">
            <v>0.67602856111497522</v>
          </cell>
          <cell r="C6">
            <v>0.68421785486950981</v>
          </cell>
          <cell r="D6">
            <v>0.70239341810022438</v>
          </cell>
          <cell r="E6">
            <v>0.75790583274771606</v>
          </cell>
          <cell r="F6">
            <v>0.72020660379331258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>
            <v>0.70813752563667776</v>
          </cell>
          <cell r="O6">
            <v>2805</v>
          </cell>
          <cell r="P6">
            <v>1323.1132075471698</v>
          </cell>
        </row>
        <row r="7">
          <cell r="A7" t="str">
            <v>ANNONE DI BRIANZA</v>
          </cell>
          <cell r="B7">
            <v>0.6938103747094625</v>
          </cell>
          <cell r="C7">
            <v>0.70762604846535249</v>
          </cell>
          <cell r="D7">
            <v>0.72064822632987113</v>
          </cell>
          <cell r="E7">
            <v>0.75437144217903074</v>
          </cell>
          <cell r="F7">
            <v>0.67183529683529686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>
            <v>0.71230041760296392</v>
          </cell>
          <cell r="O7">
            <v>2304</v>
          </cell>
          <cell r="P7">
            <v>1086.7924528301887</v>
          </cell>
        </row>
        <row r="8">
          <cell r="A8" t="str">
            <v>BALLABIO</v>
          </cell>
          <cell r="B8">
            <v>0.7067418628982558</v>
          </cell>
          <cell r="C8">
            <v>0.72636621431275095</v>
          </cell>
          <cell r="D8">
            <v>0.77050522376422892</v>
          </cell>
          <cell r="E8">
            <v>0.76321572204486088</v>
          </cell>
          <cell r="F8">
            <v>0.74056784164787492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>
            <v>0.74468833072908402</v>
          </cell>
          <cell r="O8">
            <v>4167</v>
          </cell>
          <cell r="P8">
            <v>1965.566037735849</v>
          </cell>
        </row>
        <row r="9">
          <cell r="A9" t="str">
            <v>BARZAGO</v>
          </cell>
          <cell r="B9">
            <v>0.66553129711318326</v>
          </cell>
          <cell r="C9">
            <v>0.71982162079040446</v>
          </cell>
          <cell r="D9">
            <v>0.76911151457872173</v>
          </cell>
          <cell r="E9">
            <v>0.75106585225828915</v>
          </cell>
          <cell r="F9">
            <v>0.6599450153980484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>
            <v>0.71664111616959336</v>
          </cell>
          <cell r="O9">
            <v>2385</v>
          </cell>
          <cell r="P9">
            <v>1125</v>
          </cell>
        </row>
        <row r="10">
          <cell r="A10" t="str">
            <v>BARZANO'</v>
          </cell>
          <cell r="B10">
            <v>0.66729669816824178</v>
          </cell>
          <cell r="C10">
            <v>0.6986701388699722</v>
          </cell>
          <cell r="D10">
            <v>0.75247072339647769</v>
          </cell>
          <cell r="E10">
            <v>0.7448379316430378</v>
          </cell>
          <cell r="F10">
            <v>0.6865557006946118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>
            <v>0.7114398304916929</v>
          </cell>
          <cell r="O10">
            <v>5037</v>
          </cell>
          <cell r="P10">
            <v>2375.9433962264152</v>
          </cell>
        </row>
        <row r="11">
          <cell r="A11" t="str">
            <v>BARZIO</v>
          </cell>
          <cell r="B11">
            <v>0.51886676174880708</v>
          </cell>
          <cell r="C11">
            <v>0.51778602075178204</v>
          </cell>
          <cell r="D11">
            <v>0.65901349451377711</v>
          </cell>
          <cell r="E11">
            <v>0.65380819819421732</v>
          </cell>
          <cell r="F11">
            <v>0.59849884334381809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>
            <v>0.59429010615983224</v>
          </cell>
          <cell r="O11">
            <v>1272</v>
          </cell>
          <cell r="P11">
            <v>600</v>
          </cell>
        </row>
        <row r="12">
          <cell r="A12" t="str">
            <v>BELLANO</v>
          </cell>
          <cell r="B12">
            <v>0.80491318406816548</v>
          </cell>
          <cell r="C12">
            <v>0.844591310495452</v>
          </cell>
          <cell r="D12">
            <v>0.83282774014686933</v>
          </cell>
          <cell r="E12">
            <v>0.86273088664865694</v>
          </cell>
          <cell r="F12">
            <v>0.81489826803430299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0.83409775747771753</v>
          </cell>
          <cell r="O12">
            <v>3428</v>
          </cell>
          <cell r="P12">
            <v>1616.9811320754716</v>
          </cell>
        </row>
        <row r="13">
          <cell r="A13" t="str">
            <v>BOSISIO PARINI</v>
          </cell>
          <cell r="B13">
            <v>0.61963161038114889</v>
          </cell>
          <cell r="C13">
            <v>0.63931588477891499</v>
          </cell>
          <cell r="D13">
            <v>0.70863657183571682</v>
          </cell>
          <cell r="E13">
            <v>0.68729090948503224</v>
          </cell>
          <cell r="F13">
            <v>0.63077615804581533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>
            <v>0.6589125127587665</v>
          </cell>
          <cell r="O13">
            <v>3332</v>
          </cell>
          <cell r="P13">
            <v>1571.6981132075471</v>
          </cell>
        </row>
        <row r="14">
          <cell r="A14" t="str">
            <v>BRIVIO</v>
          </cell>
          <cell r="B14">
            <v>0.69997207348316515</v>
          </cell>
          <cell r="C14">
            <v>0.67648436977039961</v>
          </cell>
          <cell r="D14">
            <v>0.69489021894665581</v>
          </cell>
          <cell r="E14">
            <v>0.71227387960297339</v>
          </cell>
          <cell r="F14">
            <v>0.59163425147182502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0.67790924205540537</v>
          </cell>
          <cell r="O14">
            <v>4495</v>
          </cell>
          <cell r="P14">
            <v>2120.2830188679245</v>
          </cell>
        </row>
        <row r="15">
          <cell r="A15" t="str">
            <v>BULCIAGO</v>
          </cell>
          <cell r="B15">
            <v>0.7537669630322883</v>
          </cell>
          <cell r="C15">
            <v>0.74011895053010557</v>
          </cell>
          <cell r="D15">
            <v>0.74039872798434447</v>
          </cell>
          <cell r="E15">
            <v>0.77821862760059002</v>
          </cell>
          <cell r="F15">
            <v>0.70589518222067127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>
            <v>0.74532186585089844</v>
          </cell>
          <cell r="O15">
            <v>2886</v>
          </cell>
          <cell r="P15">
            <v>1361.3207547169811</v>
          </cell>
        </row>
        <row r="16">
          <cell r="A16" t="str">
            <v>CALCO</v>
          </cell>
          <cell r="B16">
            <v>0.71481997106434092</v>
          </cell>
          <cell r="C16">
            <v>0.77361633885928482</v>
          </cell>
          <cell r="D16">
            <v>0.79758020569631172</v>
          </cell>
          <cell r="E16">
            <v>0.74837204310753691</v>
          </cell>
          <cell r="F16">
            <v>0.75332839662163209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>
            <v>0.75856952566500579</v>
          </cell>
          <cell r="O16">
            <v>5423</v>
          </cell>
          <cell r="P16">
            <v>2558.018867924528</v>
          </cell>
        </row>
        <row r="17">
          <cell r="A17" t="str">
            <v>CALOLZIOCORTE</v>
          </cell>
          <cell r="B17">
            <v>0.66572047749913377</v>
          </cell>
          <cell r="C17">
            <v>0.66523800315765091</v>
          </cell>
          <cell r="D17">
            <v>0.68567360546630174</v>
          </cell>
          <cell r="E17">
            <v>0.67301052285432428</v>
          </cell>
          <cell r="F17">
            <v>0.64515089678874449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>
            <v>0.66833178533144866</v>
          </cell>
          <cell r="O17">
            <v>13744</v>
          </cell>
          <cell r="P17">
            <v>6483.0188679245284</v>
          </cell>
        </row>
        <row r="18">
          <cell r="A18" t="str">
            <v>CARENNO</v>
          </cell>
          <cell r="B18">
            <v>0.63064295485636113</v>
          </cell>
          <cell r="C18">
            <v>0.6754544360178163</v>
          </cell>
          <cell r="D18">
            <v>0.72825987438428152</v>
          </cell>
          <cell r="E18">
            <v>0.73917131702132011</v>
          </cell>
          <cell r="F18">
            <v>0.62403756894009721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>
            <v>0.68589171601366394</v>
          </cell>
          <cell r="O18">
            <v>1396</v>
          </cell>
          <cell r="P18">
            <v>658.49056603773579</v>
          </cell>
        </row>
        <row r="19">
          <cell r="A19" t="str">
            <v>CASARGO</v>
          </cell>
          <cell r="B19">
            <v>0.44703819262565758</v>
          </cell>
          <cell r="C19">
            <v>0.51103946854239934</v>
          </cell>
          <cell r="D19">
            <v>0.68621986434759252</v>
          </cell>
          <cell r="E19">
            <v>0.71055237286936845</v>
          </cell>
          <cell r="F19">
            <v>0.61977898482861959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>
            <v>0.60741946581859985</v>
          </cell>
          <cell r="O19">
            <v>839</v>
          </cell>
          <cell r="P19">
            <v>395.75471698113205</v>
          </cell>
        </row>
        <row r="20">
          <cell r="A20" t="str">
            <v>CASATENOVO</v>
          </cell>
          <cell r="B20">
            <v>0.75886683273941846</v>
          </cell>
          <cell r="C20">
            <v>0.75307517521068423</v>
          </cell>
          <cell r="D20">
            <v>0.8179362114920854</v>
          </cell>
          <cell r="E20">
            <v>0.75533107342879746</v>
          </cell>
          <cell r="F20">
            <v>0.78530318409585764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>
            <v>0.77544071207967524</v>
          </cell>
          <cell r="O20">
            <v>13156</v>
          </cell>
          <cell r="P20">
            <v>6205.6603773584902</v>
          </cell>
        </row>
        <row r="21">
          <cell r="A21" t="str">
            <v>CASSAGO BRIANZA</v>
          </cell>
          <cell r="B21">
            <v>0.76884901232153335</v>
          </cell>
          <cell r="C21">
            <v>0.80617980501540187</v>
          </cell>
          <cell r="D21">
            <v>0.80743982494529543</v>
          </cell>
          <cell r="E21">
            <v>0.83129560290733906</v>
          </cell>
          <cell r="F21">
            <v>0.76691096210821763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>
            <v>0.79912335236741883</v>
          </cell>
          <cell r="O21">
            <v>4412</v>
          </cell>
          <cell r="P21">
            <v>2081.132075471698</v>
          </cell>
        </row>
        <row r="22">
          <cell r="A22" t="str">
            <v>CASSINA VALSASSINA</v>
          </cell>
          <cell r="B22">
            <v>0.68062895543811575</v>
          </cell>
          <cell r="C22">
            <v>0.66753491064322412</v>
          </cell>
          <cell r="D22">
            <v>0.73862748926200705</v>
          </cell>
          <cell r="E22">
            <v>0.79065412226334331</v>
          </cell>
          <cell r="F22">
            <v>0.71426888181925297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>
            <v>0.72606893763266955</v>
          </cell>
          <cell r="O22">
            <v>521</v>
          </cell>
          <cell r="P22">
            <v>245.75471698113208</v>
          </cell>
        </row>
        <row r="23">
          <cell r="A23" t="str">
            <v>CASTELLO DI BRIANZA</v>
          </cell>
          <cell r="B23">
            <v>0.75846030473135528</v>
          </cell>
          <cell r="C23">
            <v>0.71464487743557514</v>
          </cell>
          <cell r="D23">
            <v>0.75162720614571366</v>
          </cell>
          <cell r="E23">
            <v>0.70609141064840408</v>
          </cell>
          <cell r="F23">
            <v>0.74885145482388971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>
            <v>0.73595795894191629</v>
          </cell>
          <cell r="O23">
            <v>2620</v>
          </cell>
          <cell r="P23">
            <v>1235.8490566037735</v>
          </cell>
        </row>
        <row r="24">
          <cell r="A24" t="str">
            <v>CERNUSCO LOMBARDONE</v>
          </cell>
          <cell r="B24">
            <v>0.76515817646190476</v>
          </cell>
          <cell r="C24">
            <v>0.76423100149381817</v>
          </cell>
          <cell r="D24">
            <v>0.77073419258327824</v>
          </cell>
          <cell r="E24">
            <v>0.79160169371390532</v>
          </cell>
          <cell r="F24">
            <v>0.73787992256715318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>
            <v>0.76679564718815396</v>
          </cell>
          <cell r="O24">
            <v>3800</v>
          </cell>
          <cell r="P24">
            <v>1792.4528301886792</v>
          </cell>
        </row>
        <row r="25">
          <cell r="A25" t="str">
            <v>CESANA BRIANZA</v>
          </cell>
          <cell r="B25">
            <v>0.81883296415463469</v>
          </cell>
          <cell r="C25">
            <v>0.79038120192714056</v>
          </cell>
          <cell r="D25">
            <v>0.7707873625151811</v>
          </cell>
          <cell r="E25">
            <v>0.82638437892366978</v>
          </cell>
          <cell r="F25">
            <v>0.80500336201099976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>
            <v>0.80262225494567796</v>
          </cell>
          <cell r="O25">
            <v>2376</v>
          </cell>
          <cell r="P25">
            <v>1120.7547169811321</v>
          </cell>
        </row>
        <row r="26">
          <cell r="A26" t="str">
            <v>CIVATE</v>
          </cell>
          <cell r="B26">
            <v>0.57086273555573575</v>
          </cell>
          <cell r="C26">
            <v>0.62381902956840085</v>
          </cell>
          <cell r="D26">
            <v>0.68094285026734824</v>
          </cell>
          <cell r="E26">
            <v>0.61328642806158862</v>
          </cell>
          <cell r="F26">
            <v>0.64541553258637097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>
            <v>0.62767827696266154</v>
          </cell>
          <cell r="O26">
            <v>3745</v>
          </cell>
          <cell r="P26">
            <v>1766.509433962264</v>
          </cell>
        </row>
        <row r="27">
          <cell r="A27" t="str">
            <v>COLICO</v>
          </cell>
          <cell r="B27">
            <v>0.73284128791516334</v>
          </cell>
          <cell r="C27">
            <v>0.77052401915652491</v>
          </cell>
          <cell r="D27">
            <v>0.77381826500529483</v>
          </cell>
          <cell r="E27">
            <v>0.79222814031412725</v>
          </cell>
          <cell r="F27">
            <v>0.68847140908273941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>
            <v>0.75645111217711158</v>
          </cell>
          <cell r="O27">
            <v>7951</v>
          </cell>
          <cell r="P27">
            <v>3750.4716981132074</v>
          </cell>
        </row>
        <row r="28">
          <cell r="A28" t="str">
            <v>COLLE BRIANZA</v>
          </cell>
          <cell r="B28">
            <v>0.86374278647980218</v>
          </cell>
          <cell r="C28">
            <v>0.88402878224728565</v>
          </cell>
          <cell r="D28">
            <v>0.8958656879894068</v>
          </cell>
          <cell r="E28">
            <v>0.89808901612469105</v>
          </cell>
          <cell r="F28">
            <v>0.91000885464402781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>
            <v>0.89120722742901082</v>
          </cell>
          <cell r="O28">
            <v>1742</v>
          </cell>
          <cell r="P28">
            <v>821.69811320754718</v>
          </cell>
        </row>
        <row r="29">
          <cell r="A29" t="str">
            <v>CORTENOVA</v>
          </cell>
          <cell r="B29">
            <v>0.68249854208514227</v>
          </cell>
          <cell r="C29">
            <v>0.77462299066453078</v>
          </cell>
          <cell r="D29">
            <v>0.78285967174000881</v>
          </cell>
          <cell r="E29">
            <v>0.79822047608042523</v>
          </cell>
          <cell r="F29">
            <v>0.74856483565961274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>
            <v>0.76289493502620687</v>
          </cell>
          <cell r="O29">
            <v>1161</v>
          </cell>
          <cell r="P29">
            <v>547.64150943396226</v>
          </cell>
        </row>
        <row r="30">
          <cell r="A30" t="str">
            <v>COSTA MASNAGA</v>
          </cell>
          <cell r="B30">
            <v>0.65541676598102183</v>
          </cell>
          <cell r="C30">
            <v>0.69059434506635886</v>
          </cell>
          <cell r="D30">
            <v>0.68683192565634366</v>
          </cell>
          <cell r="E30">
            <v>0.70363304352566025</v>
          </cell>
          <cell r="F30">
            <v>0.61565172251723921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>
            <v>0.67390009438890064</v>
          </cell>
          <cell r="O30">
            <v>4779</v>
          </cell>
          <cell r="P30">
            <v>2254.2452830188677</v>
          </cell>
        </row>
        <row r="31">
          <cell r="A31" t="str">
            <v>CRANDOLA VALSASSINA</v>
          </cell>
          <cell r="B31">
            <v>0.46197360150848521</v>
          </cell>
          <cell r="C31">
            <v>0.53595281464133926</v>
          </cell>
          <cell r="D31">
            <v>0.53564275647207182</v>
          </cell>
          <cell r="E31">
            <v>0.52672490885327095</v>
          </cell>
          <cell r="F31">
            <v>0.46361940298507459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>
            <v>0.51192981204750521</v>
          </cell>
          <cell r="O31">
            <v>263</v>
          </cell>
          <cell r="P31">
            <v>124.0566037735849</v>
          </cell>
        </row>
        <row r="32">
          <cell r="A32" t="str">
            <v>CREMELLA</v>
          </cell>
          <cell r="B32">
            <v>0.77527164965426409</v>
          </cell>
          <cell r="C32">
            <v>0.78098905845090705</v>
          </cell>
          <cell r="D32">
            <v>0.8130421356988462</v>
          </cell>
          <cell r="E32">
            <v>0.75733683749452474</v>
          </cell>
          <cell r="F32">
            <v>0.81056636000155269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>
            <v>0.78697255223269147</v>
          </cell>
          <cell r="O32">
            <v>1706</v>
          </cell>
          <cell r="P32">
            <v>804.71698113207538</v>
          </cell>
        </row>
        <row r="33">
          <cell r="A33" t="str">
            <v>CREMENO</v>
          </cell>
          <cell r="B33">
            <v>0.60964040766617522</v>
          </cell>
          <cell r="C33">
            <v>0.517435865058821</v>
          </cell>
          <cell r="D33">
            <v>0.60276476789026323</v>
          </cell>
          <cell r="E33">
            <v>0.7732498216126219</v>
          </cell>
          <cell r="F33">
            <v>0.62178788223997916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>
            <v>0.64523422087179416</v>
          </cell>
          <cell r="O33">
            <v>1653</v>
          </cell>
          <cell r="P33">
            <v>779.71698113207549</v>
          </cell>
        </row>
        <row r="34">
          <cell r="A34" t="str">
            <v>DERVIO</v>
          </cell>
          <cell r="B34">
            <v>0.78029368904831298</v>
          </cell>
          <cell r="C34">
            <v>0.73731760275740599</v>
          </cell>
          <cell r="D34">
            <v>0.7791601478498813</v>
          </cell>
          <cell r="E34">
            <v>0.8117925838938489</v>
          </cell>
          <cell r="F34">
            <v>0.76337268230972644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>
            <v>0.77764152343825632</v>
          </cell>
          <cell r="O34">
            <v>2597</v>
          </cell>
          <cell r="P34">
            <v>1225</v>
          </cell>
        </row>
        <row r="35">
          <cell r="A35" t="str">
            <v>DOLZAGO</v>
          </cell>
          <cell r="B35">
            <v>0.80703131455011157</v>
          </cell>
          <cell r="C35">
            <v>0.82397706230213252</v>
          </cell>
          <cell r="D35">
            <v>0.86055852373915354</v>
          </cell>
          <cell r="E35">
            <v>0.78999459942026429</v>
          </cell>
          <cell r="F35">
            <v>0.82715581920428571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>
            <v>0.8225585822002941</v>
          </cell>
          <cell r="O35">
            <v>2543</v>
          </cell>
          <cell r="P35">
            <v>1199.5283018867924</v>
          </cell>
        </row>
        <row r="36">
          <cell r="A36" t="str">
            <v>DORIO</v>
          </cell>
          <cell r="B36">
            <v>0.82979773063640849</v>
          </cell>
          <cell r="C36">
            <v>0.8055857100562519</v>
          </cell>
          <cell r="D36">
            <v>0.8452490351038412</v>
          </cell>
          <cell r="E36">
            <v>0.62282305397863946</v>
          </cell>
          <cell r="F36">
            <v>0.7071219372812344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>
            <v>0.78884880493205944</v>
          </cell>
          <cell r="O36">
            <v>322</v>
          </cell>
          <cell r="P36">
            <v>151.88679245283018</v>
          </cell>
        </row>
        <row r="37">
          <cell r="A37" t="str">
            <v>ELLO</v>
          </cell>
          <cell r="B37">
            <v>0.92070688557482683</v>
          </cell>
          <cell r="C37">
            <v>0.94301906074353936</v>
          </cell>
          <cell r="D37">
            <v>0.95086767121331139</v>
          </cell>
          <cell r="E37">
            <v>0.92941490332635956</v>
          </cell>
          <cell r="F37">
            <v>0.93644289866120345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-</v>
          </cell>
          <cell r="N37">
            <v>0.9368383462159745</v>
          </cell>
          <cell r="O37">
            <v>1214</v>
          </cell>
          <cell r="P37">
            <v>572.64150943396226</v>
          </cell>
        </row>
        <row r="38">
          <cell r="A38" t="str">
            <v>ERVE</v>
          </cell>
          <cell r="B38">
            <v>0.59860009999285768</v>
          </cell>
          <cell r="C38">
            <v>0.64768883878241268</v>
          </cell>
          <cell r="D38">
            <v>0.62953173868992551</v>
          </cell>
          <cell r="E38">
            <v>0.71939374032189951</v>
          </cell>
          <cell r="F38">
            <v>0.53935770675251016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-</v>
          </cell>
          <cell r="N38">
            <v>0.63659909909909906</v>
          </cell>
          <cell r="O38">
            <v>693</v>
          </cell>
          <cell r="P38">
            <v>326.88679245283015</v>
          </cell>
        </row>
        <row r="39">
          <cell r="A39" t="str">
            <v>ESINO LARIO</v>
          </cell>
          <cell r="B39">
            <v>0.61654775536568895</v>
          </cell>
          <cell r="C39">
            <v>0.61952923869069509</v>
          </cell>
          <cell r="D39">
            <v>0.65312280224143016</v>
          </cell>
          <cell r="E39">
            <v>0.72427572427572429</v>
          </cell>
          <cell r="F39">
            <v>0.50493463214560375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>
            <v>0.6358515644260555</v>
          </cell>
          <cell r="O39">
            <v>766</v>
          </cell>
          <cell r="P39">
            <v>361.32075471698113</v>
          </cell>
        </row>
        <row r="40">
          <cell r="A40" t="str">
            <v>GALBIATE</v>
          </cell>
          <cell r="B40">
            <v>0.70234917245061401</v>
          </cell>
          <cell r="C40">
            <v>0.73501630568945131</v>
          </cell>
          <cell r="D40">
            <v>0.76571890922157049</v>
          </cell>
          <cell r="E40">
            <v>0.75249555228707798</v>
          </cell>
          <cell r="F40">
            <v>0.74862653378966937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>
            <v>0.74211912400679736</v>
          </cell>
          <cell r="O40">
            <v>8480</v>
          </cell>
          <cell r="P40">
            <v>4000</v>
          </cell>
        </row>
        <row r="41">
          <cell r="A41" t="str">
            <v>GARBAGNATE MONASTERO</v>
          </cell>
          <cell r="B41">
            <v>0.66180423012503409</v>
          </cell>
          <cell r="C41">
            <v>0.71327907550294189</v>
          </cell>
          <cell r="D41">
            <v>0.80506333350066095</v>
          </cell>
          <cell r="E41">
            <v>0.77328081306191176</v>
          </cell>
          <cell r="F41">
            <v>0.68804399929358928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>
            <v>0.73316036610938873</v>
          </cell>
          <cell r="O41">
            <v>2529</v>
          </cell>
          <cell r="P41">
            <v>1192.9245283018868</v>
          </cell>
        </row>
        <row r="42">
          <cell r="A42" t="str">
            <v>GARLATE</v>
          </cell>
          <cell r="B42">
            <v>0.69214349462217195</v>
          </cell>
          <cell r="C42">
            <v>0.6981639513835014</v>
          </cell>
          <cell r="D42">
            <v>0.8102915471247244</v>
          </cell>
          <cell r="E42">
            <v>0.76797250091716773</v>
          </cell>
          <cell r="F42">
            <v>0.73757099368440182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>
            <v>0.74611540997258752</v>
          </cell>
          <cell r="O42">
            <v>2690</v>
          </cell>
          <cell r="P42">
            <v>1268.8679245283017</v>
          </cell>
        </row>
        <row r="43">
          <cell r="A43" t="str">
            <v>IMBERSAGO</v>
          </cell>
          <cell r="B43">
            <v>0.72142394560025902</v>
          </cell>
          <cell r="C43">
            <v>0.71920787545787546</v>
          </cell>
          <cell r="D43">
            <v>0.72610025262598055</v>
          </cell>
          <cell r="E43">
            <v>0.71040446414437231</v>
          </cell>
          <cell r="F43">
            <v>0.6698479114266237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>
            <v>0.7110056548549345</v>
          </cell>
          <cell r="O43">
            <v>2498</v>
          </cell>
          <cell r="P43">
            <v>1178.3018867924527</v>
          </cell>
        </row>
        <row r="44">
          <cell r="A44" t="str">
            <v>INTROBIO</v>
          </cell>
          <cell r="B44">
            <v>0.70617760182271394</v>
          </cell>
          <cell r="C44">
            <v>0.74797029904940637</v>
          </cell>
          <cell r="D44">
            <v>0.73337008802114023</v>
          </cell>
          <cell r="E44">
            <v>0.74915292844736769</v>
          </cell>
          <cell r="F44">
            <v>0.76742324624092395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>
            <v>0.74092419794398034</v>
          </cell>
          <cell r="O44">
            <v>1956</v>
          </cell>
          <cell r="P44">
            <v>922.64150943396226</v>
          </cell>
        </row>
        <row r="45">
          <cell r="A45" t="str">
            <v>LA VALLETTA BRIANZA</v>
          </cell>
          <cell r="B45">
            <v>0.86295771067735161</v>
          </cell>
          <cell r="C45">
            <v>0.86412342562357658</v>
          </cell>
          <cell r="D45">
            <v>0.86223828324367446</v>
          </cell>
          <cell r="E45">
            <v>0.88350798536362607</v>
          </cell>
          <cell r="F45">
            <v>0.82018581858018547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>
            <v>0.86083268008706415</v>
          </cell>
          <cell r="O45">
            <v>4681</v>
          </cell>
          <cell r="P45">
            <v>2208.018867924528</v>
          </cell>
        </row>
        <row r="46">
          <cell r="A46" t="str">
            <v>LASNIGO</v>
          </cell>
          <cell r="B46">
            <v>0.55250366484067592</v>
          </cell>
          <cell r="C46">
            <v>0.43625498007968128</v>
          </cell>
          <cell r="D46">
            <v>0.35521582733812951</v>
          </cell>
          <cell r="E46">
            <v>0.47866401740940479</v>
          </cell>
          <cell r="F46">
            <v>0.41595441595441601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>
            <v>0.45146685983339369</v>
          </cell>
          <cell r="O46">
            <v>461</v>
          </cell>
          <cell r="P46">
            <v>217.45283018867923</v>
          </cell>
        </row>
        <row r="47">
          <cell r="A47" t="str">
            <v>LECCO</v>
          </cell>
          <cell r="B47">
            <v>0.66371769888916632</v>
          </cell>
          <cell r="C47">
            <v>0.67118885737800305</v>
          </cell>
          <cell r="D47">
            <v>0.67356047930591401</v>
          </cell>
          <cell r="E47">
            <v>0.67885729743118428</v>
          </cell>
          <cell r="F47">
            <v>0.66141171948105848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>
            <v>0.67012319293551537</v>
          </cell>
          <cell r="O47">
            <v>47778</v>
          </cell>
          <cell r="P47">
            <v>22536.792452830188</v>
          </cell>
        </row>
        <row r="48">
          <cell r="A48" t="str">
            <v>LIERNA</v>
          </cell>
          <cell r="B48">
            <v>0.78289224952741021</v>
          </cell>
          <cell r="C48">
            <v>0.85322544776502385</v>
          </cell>
          <cell r="D48">
            <v>0.82496941994463402</v>
          </cell>
          <cell r="E48">
            <v>0.83478517414325859</v>
          </cell>
          <cell r="F48">
            <v>0.80446793752541323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>
            <v>0.82211234219643259</v>
          </cell>
          <cell r="O48">
            <v>2125</v>
          </cell>
          <cell r="P48">
            <v>1002.3584905660376</v>
          </cell>
        </row>
        <row r="49">
          <cell r="A49" t="str">
            <v>LOMAGNA</v>
          </cell>
          <cell r="B49">
            <v>0.77658893695446285</v>
          </cell>
          <cell r="C49">
            <v>0.7737908198604565</v>
          </cell>
          <cell r="D49">
            <v>0.75303866912071982</v>
          </cell>
          <cell r="E49">
            <v>0.80552034492287039</v>
          </cell>
          <cell r="F49">
            <v>0.73100279108065069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>
            <v>0.76980050655391974</v>
          </cell>
          <cell r="O49">
            <v>5057</v>
          </cell>
          <cell r="P49">
            <v>2385.3773584905657</v>
          </cell>
        </row>
        <row r="50">
          <cell r="A50" t="str">
            <v>MALGRATE</v>
          </cell>
          <cell r="B50">
            <v>0.7086129868708223</v>
          </cell>
          <cell r="C50">
            <v>0.72786494566574622</v>
          </cell>
          <cell r="D50">
            <v>0.78945042457148273</v>
          </cell>
          <cell r="E50">
            <v>0.74447676176018163</v>
          </cell>
          <cell r="F50">
            <v>0.76266007713756201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>
            <v>0.74690411373684762</v>
          </cell>
          <cell r="O50">
            <v>4290</v>
          </cell>
          <cell r="P50">
            <v>2023.5849056603772</v>
          </cell>
        </row>
        <row r="51">
          <cell r="A51" t="str">
            <v>MANDELLO DEL LARIO</v>
          </cell>
          <cell r="B51">
            <v>0.68460474004436922</v>
          </cell>
          <cell r="C51">
            <v>0.71421278965442569</v>
          </cell>
          <cell r="D51">
            <v>0.72143612201751739</v>
          </cell>
          <cell r="E51">
            <v>0.73485776742313114</v>
          </cell>
          <cell r="F51">
            <v>0.66194408135939042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-</v>
          </cell>
          <cell r="N51">
            <v>0.70493167327127992</v>
          </cell>
          <cell r="O51">
            <v>10114</v>
          </cell>
          <cell r="P51">
            <v>4770.7547169811314</v>
          </cell>
        </row>
        <row r="52">
          <cell r="A52" t="str">
            <v>MARGNO</v>
          </cell>
          <cell r="B52">
            <v>0.51395827211284162</v>
          </cell>
          <cell r="C52">
            <v>0.52162425253789457</v>
          </cell>
          <cell r="D52">
            <v>0.5770483088577314</v>
          </cell>
          <cell r="E52">
            <v>0.5572982544902606</v>
          </cell>
          <cell r="F52">
            <v>0.39194357100365429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>
            <v>0.51850715416168724</v>
          </cell>
          <cell r="O52">
            <v>378</v>
          </cell>
          <cell r="P52">
            <v>178.30188679245282</v>
          </cell>
        </row>
        <row r="53">
          <cell r="A53" t="str">
            <v>MERATE</v>
          </cell>
          <cell r="B53">
            <v>0.6661351438819817</v>
          </cell>
          <cell r="C53">
            <v>0.67854872459239413</v>
          </cell>
          <cell r="D53">
            <v>0.73399620103201746</v>
          </cell>
          <cell r="E53">
            <v>0.69181646472303959</v>
          </cell>
          <cell r="F53">
            <v>0.67935827701774631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-</v>
          </cell>
          <cell r="N53">
            <v>0.69170207164910802</v>
          </cell>
          <cell r="O53">
            <v>14753</v>
          </cell>
          <cell r="P53">
            <v>6958.9622641509432</v>
          </cell>
        </row>
        <row r="54">
          <cell r="A54" t="str">
            <v>MISSAGLIA</v>
          </cell>
          <cell r="B54">
            <v>0.65262471068290195</v>
          </cell>
          <cell r="C54">
            <v>0.69917380233570059</v>
          </cell>
          <cell r="D54">
            <v>0.7460158438618949</v>
          </cell>
          <cell r="E54">
            <v>0.68695361826129187</v>
          </cell>
          <cell r="F54">
            <v>0.7433944456632875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>
            <v>0.70421277621014144</v>
          </cell>
          <cell r="O54">
            <v>8704</v>
          </cell>
          <cell r="P54">
            <v>4105.6603773584902</v>
          </cell>
        </row>
        <row r="55">
          <cell r="A55" t="str">
            <v>MOGGIO</v>
          </cell>
          <cell r="B55">
            <v>0.56927481607654118</v>
          </cell>
          <cell r="C55">
            <v>0.51024790162014444</v>
          </cell>
          <cell r="D55">
            <v>0.71489146256566038</v>
          </cell>
          <cell r="E55">
            <v>0.72314328472079581</v>
          </cell>
          <cell r="F55">
            <v>0.641156462585034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>
            <v>0.64696203303065392</v>
          </cell>
          <cell r="O55">
            <v>467</v>
          </cell>
          <cell r="P55">
            <v>220.28301886792451</v>
          </cell>
        </row>
        <row r="56">
          <cell r="A56" t="str">
            <v>MOLTENO</v>
          </cell>
          <cell r="B56">
            <v>0.65462830618569834</v>
          </cell>
          <cell r="C56">
            <v>0.68217313869057583</v>
          </cell>
          <cell r="D56">
            <v>0.75399424064721809</v>
          </cell>
          <cell r="E56">
            <v>0.67360835483230797</v>
          </cell>
          <cell r="F56">
            <v>0.71641670914603062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>
            <v>0.69658450455540644</v>
          </cell>
          <cell r="O56">
            <v>3571</v>
          </cell>
          <cell r="P56">
            <v>1684.4339622641508</v>
          </cell>
        </row>
        <row r="57">
          <cell r="A57" t="str">
            <v>MONTE MARENZO</v>
          </cell>
          <cell r="B57">
            <v>0.73261515088736961</v>
          </cell>
          <cell r="C57">
            <v>0.76085042143665871</v>
          </cell>
          <cell r="D57">
            <v>0.73718249562161609</v>
          </cell>
          <cell r="E57">
            <v>0.77893246263853289</v>
          </cell>
          <cell r="F57">
            <v>0.74431930448527961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>
            <v>0.75131046877340124</v>
          </cell>
          <cell r="O57">
            <v>1877</v>
          </cell>
          <cell r="P57">
            <v>885.37735849056594</v>
          </cell>
        </row>
        <row r="58">
          <cell r="A58" t="str">
            <v>MONTEVECCHIA</v>
          </cell>
          <cell r="B58">
            <v>0.8366016421842486</v>
          </cell>
          <cell r="C58">
            <v>0.83493951199507899</v>
          </cell>
          <cell r="D58">
            <v>0.84733397945920763</v>
          </cell>
          <cell r="E58">
            <v>0.78561221175706397</v>
          </cell>
          <cell r="F58">
            <v>0.76573474216204829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  <cell r="N58">
            <v>0.81831982493272393</v>
          </cell>
          <cell r="O58">
            <v>2709</v>
          </cell>
          <cell r="P58">
            <v>1277.8301886792451</v>
          </cell>
        </row>
        <row r="59">
          <cell r="A59" t="str">
            <v>MONTICELLO BRIANZA</v>
          </cell>
          <cell r="B59">
            <v>0.73511339874537562</v>
          </cell>
          <cell r="C59">
            <v>0.76411004527876025</v>
          </cell>
          <cell r="D59">
            <v>0.75416261292564279</v>
          </cell>
          <cell r="E59">
            <v>0.79166784384411537</v>
          </cell>
          <cell r="F59">
            <v>0.71790842203014504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  <cell r="N59">
            <v>0.75422178590727806</v>
          </cell>
          <cell r="O59">
            <v>4172</v>
          </cell>
          <cell r="P59">
            <v>1967.9245283018868</v>
          </cell>
        </row>
        <row r="60">
          <cell r="A60" t="str">
            <v>MORTERONE</v>
          </cell>
          <cell r="B60" t="str">
            <v>-</v>
          </cell>
          <cell r="C60">
            <v>0</v>
          </cell>
          <cell r="D60">
            <v>1</v>
          </cell>
          <cell r="E60">
            <v>0.14953271028037379</v>
          </cell>
          <cell r="F60">
            <v>1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>
            <v>0.29032258064516131</v>
          </cell>
          <cell r="O60">
            <v>29</v>
          </cell>
          <cell r="P60">
            <v>13.679245283018867</v>
          </cell>
        </row>
        <row r="61">
          <cell r="A61" t="str">
            <v>NIBIONNO</v>
          </cell>
          <cell r="B61">
            <v>0.6197995117644004</v>
          </cell>
          <cell r="C61">
            <v>0.64952613682949767</v>
          </cell>
          <cell r="D61">
            <v>0.63146061040223</v>
          </cell>
          <cell r="E61">
            <v>0.64920000996354998</v>
          </cell>
          <cell r="F61">
            <v>0.63849340707871549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>
            <v>0.63767350545141177</v>
          </cell>
          <cell r="O61">
            <v>3676</v>
          </cell>
          <cell r="P61">
            <v>1733.9622641509434</v>
          </cell>
        </row>
        <row r="62">
          <cell r="A62" t="str">
            <v>OGGIONO</v>
          </cell>
          <cell r="B62">
            <v>0.77936022782370673</v>
          </cell>
          <cell r="C62">
            <v>0.81927494385627209</v>
          </cell>
          <cell r="D62">
            <v>0.85025559414842522</v>
          </cell>
          <cell r="E62">
            <v>0.83457630497364543</v>
          </cell>
          <cell r="F62">
            <v>0.78118054092265443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>
            <v>0.81494864266667799</v>
          </cell>
          <cell r="O62">
            <v>9184</v>
          </cell>
          <cell r="P62">
            <v>4332.0754716981128</v>
          </cell>
        </row>
        <row r="63">
          <cell r="A63" t="str">
            <v>OLGIATE MOLGORA</v>
          </cell>
          <cell r="B63">
            <v>0.69337803719729507</v>
          </cell>
          <cell r="C63">
            <v>0.7808621914536632</v>
          </cell>
          <cell r="D63">
            <v>0.80637120500976411</v>
          </cell>
          <cell r="E63">
            <v>0.79057591623036649</v>
          </cell>
          <cell r="F63">
            <v>0.72377439511134356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-</v>
          </cell>
          <cell r="N63">
            <v>0.76274251388706116</v>
          </cell>
          <cell r="O63">
            <v>6408</v>
          </cell>
          <cell r="P63">
            <v>3022.6415094339623</v>
          </cell>
        </row>
        <row r="64">
          <cell r="A64" t="str">
            <v>OLGINATE</v>
          </cell>
          <cell r="B64">
            <v>0.66997602721544058</v>
          </cell>
          <cell r="C64">
            <v>0.71426048494238248</v>
          </cell>
          <cell r="D64">
            <v>0.72700146493934337</v>
          </cell>
          <cell r="E64">
            <v>0.74725734174772551</v>
          </cell>
          <cell r="F64">
            <v>0.68623145794605256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>
            <v>0.71133639142775951</v>
          </cell>
          <cell r="O64">
            <v>6992</v>
          </cell>
          <cell r="P64">
            <v>3298.1132075471696</v>
          </cell>
        </row>
        <row r="65">
          <cell r="A65" t="str">
            <v>OLIVETO LARIO</v>
          </cell>
          <cell r="B65">
            <v>0.53979174414280406</v>
          </cell>
          <cell r="C65">
            <v>0.59803947683865644</v>
          </cell>
          <cell r="D65">
            <v>0.62645453609309032</v>
          </cell>
          <cell r="E65">
            <v>0.58099286473356615</v>
          </cell>
          <cell r="F65">
            <v>0.75332126530236554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>
            <v>0.61801867587183568</v>
          </cell>
          <cell r="O65">
            <v>1238</v>
          </cell>
          <cell r="P65">
            <v>583.96226415094338</v>
          </cell>
        </row>
        <row r="66">
          <cell r="A66" t="str">
            <v>OSNAGO</v>
          </cell>
          <cell r="B66">
            <v>0.75686229797907822</v>
          </cell>
          <cell r="C66">
            <v>0.76736670251355399</v>
          </cell>
          <cell r="D66">
            <v>0.76313879720017797</v>
          </cell>
          <cell r="E66">
            <v>0.77734796218553381</v>
          </cell>
          <cell r="F66">
            <v>0.71812565090439773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>
            <v>0.7580375058132045</v>
          </cell>
          <cell r="O66">
            <v>4775</v>
          </cell>
          <cell r="P66">
            <v>2252.3584905660377</v>
          </cell>
        </row>
        <row r="67">
          <cell r="A67" t="str">
            <v>PADERNO D'ADDA</v>
          </cell>
          <cell r="B67">
            <v>0.76195133259441172</v>
          </cell>
          <cell r="C67">
            <v>0.78647394571510698</v>
          </cell>
          <cell r="D67">
            <v>0.82873744839186503</v>
          </cell>
          <cell r="E67">
            <v>0.73815923625915281</v>
          </cell>
          <cell r="F67">
            <v>0.78691803306357011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>
            <v>0.78213626958685312</v>
          </cell>
          <cell r="O67">
            <v>3849</v>
          </cell>
          <cell r="P67">
            <v>1815.566037735849</v>
          </cell>
        </row>
        <row r="68">
          <cell r="A68" t="str">
            <v>PAGNONA</v>
          </cell>
          <cell r="B68">
            <v>0.47306660706303078</v>
          </cell>
          <cell r="C68">
            <v>0.32266009852216748</v>
          </cell>
          <cell r="D68">
            <v>0.31756046267087279</v>
          </cell>
          <cell r="E68">
            <v>0.41923534859108352</v>
          </cell>
          <cell r="F68">
            <v>0.26259983475626553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>
            <v>0.36186463645995021</v>
          </cell>
          <cell r="O68">
            <v>338</v>
          </cell>
          <cell r="P68">
            <v>159.43396226415095</v>
          </cell>
        </row>
        <row r="69">
          <cell r="A69" t="str">
            <v>PARLASCO</v>
          </cell>
          <cell r="B69">
            <v>0.39749357326478152</v>
          </cell>
          <cell r="C69">
            <v>0.45884553714591131</v>
          </cell>
          <cell r="D69">
            <v>0.49994419019979908</v>
          </cell>
          <cell r="E69">
            <v>0.51439670932358317</v>
          </cell>
          <cell r="F69">
            <v>0.49738640932850819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>
            <v>0.47839506172839508</v>
          </cell>
          <cell r="O69">
            <v>132</v>
          </cell>
          <cell r="P69">
            <v>62.264150943396224</v>
          </cell>
        </row>
        <row r="70">
          <cell r="A70" t="str">
            <v>PASTURO</v>
          </cell>
          <cell r="B70">
            <v>0.70864058542077113</v>
          </cell>
          <cell r="C70">
            <v>0.71888302578033114</v>
          </cell>
          <cell r="D70">
            <v>0.70576788355258036</v>
          </cell>
          <cell r="E70">
            <v>0.72634361561516836</v>
          </cell>
          <cell r="F70">
            <v>0.71374110375475119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>
            <v>0.71493063953019675</v>
          </cell>
          <cell r="O70">
            <v>1934</v>
          </cell>
          <cell r="P70">
            <v>912.2641509433962</v>
          </cell>
        </row>
        <row r="71">
          <cell r="A71" t="str">
            <v>PERLEDO</v>
          </cell>
          <cell r="B71">
            <v>0.76868696389857671</v>
          </cell>
          <cell r="C71">
            <v>0.72514943546601729</v>
          </cell>
          <cell r="D71">
            <v>0.86060452456776382</v>
          </cell>
          <cell r="E71">
            <v>0.89258594206347486</v>
          </cell>
          <cell r="F71">
            <v>0.80906965524919283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>
            <v>0.82834979600601244</v>
          </cell>
          <cell r="O71">
            <v>881</v>
          </cell>
          <cell r="P71">
            <v>415.56603773584902</v>
          </cell>
        </row>
        <row r="72">
          <cell r="A72" t="str">
            <v>PESCATE</v>
          </cell>
          <cell r="B72">
            <v>0.69345262083232584</v>
          </cell>
          <cell r="C72">
            <v>0.68123063440893872</v>
          </cell>
          <cell r="D72">
            <v>0.72725608639941419</v>
          </cell>
          <cell r="E72">
            <v>0.78843648892810625</v>
          </cell>
          <cell r="F72">
            <v>0.6895419870528523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-</v>
          </cell>
          <cell r="N72">
            <v>0.72186315228559705</v>
          </cell>
          <cell r="O72">
            <v>2188</v>
          </cell>
          <cell r="P72">
            <v>1032.0754716981132</v>
          </cell>
        </row>
        <row r="73">
          <cell r="A73" t="str">
            <v>PREMANA</v>
          </cell>
          <cell r="B73">
            <v>0.64762328418912052</v>
          </cell>
          <cell r="C73">
            <v>0.72077415326986105</v>
          </cell>
          <cell r="D73">
            <v>0.62557337893222598</v>
          </cell>
          <cell r="E73">
            <v>0.68954295217341444</v>
          </cell>
          <cell r="F73">
            <v>0.67899026038560917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>
            <v>0.67155468877938396</v>
          </cell>
          <cell r="O73">
            <v>2184</v>
          </cell>
          <cell r="P73">
            <v>1030.1886792452829</v>
          </cell>
        </row>
        <row r="74">
          <cell r="A74" t="str">
            <v>PRIMALUNA</v>
          </cell>
          <cell r="B74">
            <v>0.63702648213554847</v>
          </cell>
          <cell r="C74">
            <v>0.71762880599909495</v>
          </cell>
          <cell r="D74">
            <v>0.7015625862735354</v>
          </cell>
          <cell r="E74">
            <v>0.76967182850813365</v>
          </cell>
          <cell r="F74">
            <v>0.61932506300939416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>
            <v>0.69699553295767802</v>
          </cell>
          <cell r="O74">
            <v>2268</v>
          </cell>
          <cell r="P74">
            <v>1069.8113207547169</v>
          </cell>
        </row>
        <row r="75">
          <cell r="A75" t="str">
            <v>PUSIANO</v>
          </cell>
          <cell r="B75">
            <v>0.78027431249569235</v>
          </cell>
          <cell r="C75">
            <v>0.75275153555950491</v>
          </cell>
          <cell r="D75">
            <v>0.71924272551600521</v>
          </cell>
          <cell r="E75">
            <v>0.75063479796864652</v>
          </cell>
          <cell r="F75">
            <v>0.77060891096153572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>
            <v>0.75476140256867763</v>
          </cell>
          <cell r="O75">
            <v>1376</v>
          </cell>
          <cell r="P75">
            <v>649.05660377358492</v>
          </cell>
        </row>
        <row r="76">
          <cell r="A76" t="str">
            <v>ROBBIATE</v>
          </cell>
          <cell r="B76">
            <v>0.79808705283714965</v>
          </cell>
          <cell r="C76">
            <v>0.78982751917770555</v>
          </cell>
          <cell r="D76">
            <v>0.79925529607403656</v>
          </cell>
          <cell r="E76">
            <v>0.81475387190613169</v>
          </cell>
          <cell r="F76">
            <v>0.76535130400934215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>
            <v>0.7946575520181931</v>
          </cell>
          <cell r="O76">
            <v>6283</v>
          </cell>
          <cell r="P76">
            <v>2963.6792452830186</v>
          </cell>
        </row>
        <row r="77">
          <cell r="A77" t="str">
            <v>ROGENO</v>
          </cell>
          <cell r="B77">
            <v>0.7842632886414489</v>
          </cell>
          <cell r="C77">
            <v>0.76738783828016932</v>
          </cell>
          <cell r="D77">
            <v>0.77466408329789083</v>
          </cell>
          <cell r="E77">
            <v>0.79733233206386667</v>
          </cell>
          <cell r="F77">
            <v>0.7587054446686623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 t="str">
            <v>-</v>
          </cell>
          <cell r="M77" t="str">
            <v>-</v>
          </cell>
          <cell r="N77">
            <v>0.77696198401044214</v>
          </cell>
          <cell r="O77">
            <v>3037</v>
          </cell>
          <cell r="P77">
            <v>1432.5471698113206</v>
          </cell>
        </row>
        <row r="78">
          <cell r="A78" t="str">
            <v>SANTA MARIA HOE'</v>
          </cell>
          <cell r="B78">
            <v>0.86187672654091829</v>
          </cell>
          <cell r="C78">
            <v>0.8654111047108618</v>
          </cell>
          <cell r="D78">
            <v>0.86196641758996817</v>
          </cell>
          <cell r="E78">
            <v>0.8819941602681951</v>
          </cell>
          <cell r="F78">
            <v>0.82278191359531361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>
            <v>0.8608746426616386</v>
          </cell>
          <cell r="O78">
            <v>2153</v>
          </cell>
          <cell r="P78">
            <v>1015.566037735849</v>
          </cell>
        </row>
        <row r="79">
          <cell r="A79" t="str">
            <v>SIRONE</v>
          </cell>
          <cell r="B79">
            <v>0.75192716792094605</v>
          </cell>
          <cell r="C79">
            <v>0.7527875833473413</v>
          </cell>
          <cell r="D79">
            <v>0.75930726578814722</v>
          </cell>
          <cell r="E79">
            <v>0.77779717990134023</v>
          </cell>
          <cell r="F79">
            <v>0.67618913594145791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>
            <v>0.74723223066557443</v>
          </cell>
          <cell r="O79">
            <v>2333</v>
          </cell>
          <cell r="P79">
            <v>1100.4716981132076</v>
          </cell>
        </row>
        <row r="80">
          <cell r="A80" t="str">
            <v>SIRTORI</v>
          </cell>
          <cell r="B80">
            <v>0.74258822146697878</v>
          </cell>
          <cell r="C80">
            <v>0.73161463295739071</v>
          </cell>
          <cell r="D80">
            <v>0.76597220033410029</v>
          </cell>
          <cell r="E80">
            <v>0.78496452186523491</v>
          </cell>
          <cell r="F80">
            <v>0.69365383726840091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  <cell r="N80">
            <v>0.74766767173545923</v>
          </cell>
          <cell r="O80">
            <v>2823</v>
          </cell>
          <cell r="P80">
            <v>1331.6037735849056</v>
          </cell>
        </row>
        <row r="81">
          <cell r="A81" t="str">
            <v>SUEGLIO</v>
          </cell>
          <cell r="B81">
            <v>0.32419670620753188</v>
          </cell>
          <cell r="C81">
            <v>0.49702570639473131</v>
          </cell>
          <cell r="D81">
            <v>0.42697611186638179</v>
          </cell>
          <cell r="E81">
            <v>0.39701544334547978</v>
          </cell>
          <cell r="F81">
            <v>0.20464816010329251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>
            <v>0.37871858347669202</v>
          </cell>
          <cell r="O81">
            <v>147</v>
          </cell>
          <cell r="P81">
            <v>69.339622641509436</v>
          </cell>
        </row>
        <row r="82">
          <cell r="A82" t="str">
            <v>SUELLO</v>
          </cell>
          <cell r="B82">
            <v>0.72517802507242846</v>
          </cell>
          <cell r="C82">
            <v>0.80314904018980515</v>
          </cell>
          <cell r="D82">
            <v>0.83591140513020068</v>
          </cell>
          <cell r="E82">
            <v>0.80435236213224015</v>
          </cell>
          <cell r="F82">
            <v>0.70971770446096649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>
            <v>0.77968150903927158</v>
          </cell>
          <cell r="O82">
            <v>1760</v>
          </cell>
          <cell r="P82">
            <v>830.18867924528297</v>
          </cell>
        </row>
        <row r="83">
          <cell r="A83" t="str">
            <v>TACENO</v>
          </cell>
          <cell r="B83">
            <v>0.36693008593513837</v>
          </cell>
          <cell r="C83">
            <v>0.47709648713928549</v>
          </cell>
          <cell r="D83">
            <v>0.55604694675965305</v>
          </cell>
          <cell r="E83">
            <v>0.53241501326930363</v>
          </cell>
          <cell r="F83">
            <v>0.44463387605489729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  <cell r="L83" t="str">
            <v>-</v>
          </cell>
          <cell r="M83" t="str">
            <v>-</v>
          </cell>
          <cell r="N83">
            <v>0.48287814725936079</v>
          </cell>
          <cell r="O83">
            <v>540</v>
          </cell>
          <cell r="P83">
            <v>254.71698113207546</v>
          </cell>
        </row>
        <row r="84">
          <cell r="A84" t="str">
            <v>TORRE DE' BUSI</v>
          </cell>
          <cell r="B84">
            <v>0.69231257236205612</v>
          </cell>
          <cell r="C84">
            <v>0.75357676702968179</v>
          </cell>
          <cell r="D84">
            <v>0.76696626685890157</v>
          </cell>
          <cell r="E84">
            <v>0.73536208480663756</v>
          </cell>
          <cell r="F84">
            <v>0.65160487181212567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 t="str">
            <v>-</v>
          </cell>
          <cell r="L84" t="str">
            <v>-</v>
          </cell>
          <cell r="M84" t="str">
            <v>-</v>
          </cell>
          <cell r="N84">
            <v>0.72619221736838768</v>
          </cell>
          <cell r="O84">
            <v>2170</v>
          </cell>
          <cell r="P84">
            <v>1023.5849056603773</v>
          </cell>
        </row>
        <row r="85">
          <cell r="A85" t="str">
            <v>VALGREGHENTINO</v>
          </cell>
          <cell r="B85">
            <v>0.68284880903074574</v>
          </cell>
          <cell r="C85">
            <v>0.76076295264119875</v>
          </cell>
          <cell r="D85">
            <v>0.79900872685255575</v>
          </cell>
          <cell r="E85">
            <v>0.74663457115697163</v>
          </cell>
          <cell r="F85">
            <v>0.78516807570694958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>
            <v>0.75471812926500625</v>
          </cell>
          <cell r="O85">
            <v>3418</v>
          </cell>
          <cell r="P85">
            <v>1612.2641509433961</v>
          </cell>
        </row>
        <row r="86">
          <cell r="A86" t="str">
            <v>VALMADRERA</v>
          </cell>
          <cell r="B86">
            <v>0.67841691248770897</v>
          </cell>
          <cell r="C86">
            <v>0.71782934894454486</v>
          </cell>
          <cell r="D86">
            <v>0.73201441439958181</v>
          </cell>
          <cell r="E86">
            <v>0.74184185064649488</v>
          </cell>
          <cell r="F86">
            <v>0.67480183325562093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  <cell r="N86">
            <v>0.71130353498252574</v>
          </cell>
          <cell r="O86">
            <v>11282</v>
          </cell>
          <cell r="P86">
            <v>5321.6981132075471</v>
          </cell>
        </row>
        <row r="87">
          <cell r="A87" t="str">
            <v>VALVARRONE</v>
          </cell>
          <cell r="B87">
            <v>0.33638676844783721</v>
          </cell>
          <cell r="C87">
            <v>0.46659482758620691</v>
          </cell>
          <cell r="D87">
            <v>0.45588006432536182</v>
          </cell>
          <cell r="E87">
            <v>0.4140236097283459</v>
          </cell>
          <cell r="F87">
            <v>0.33137937351163221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>
            <v>0.40339743662386818</v>
          </cell>
          <cell r="O87">
            <v>499</v>
          </cell>
          <cell r="P87">
            <v>235.37735849056602</v>
          </cell>
        </row>
        <row r="88">
          <cell r="A88" t="str">
            <v>VARENNA</v>
          </cell>
          <cell r="B88">
            <v>0.38258214830882942</v>
          </cell>
          <cell r="C88">
            <v>0.40730019113362648</v>
          </cell>
          <cell r="D88">
            <v>0.37035919106549953</v>
          </cell>
          <cell r="E88">
            <v>0.37157772849488752</v>
          </cell>
          <cell r="F88">
            <v>0.3163194677026816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>
            <v>0.37132695333825749</v>
          </cell>
          <cell r="O88">
            <v>751</v>
          </cell>
          <cell r="P88">
            <v>354.24528301886789</v>
          </cell>
        </row>
        <row r="89">
          <cell r="A89" t="str">
            <v>VERCURAGO</v>
          </cell>
          <cell r="B89">
            <v>0.74989300027236294</v>
          </cell>
          <cell r="C89">
            <v>0.71758278783211393</v>
          </cell>
          <cell r="D89">
            <v>0.79770227658908965</v>
          </cell>
          <cell r="E89">
            <v>0.76930103005145734</v>
          </cell>
          <cell r="F89">
            <v>0.61505730925724011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>
            <v>0.74015044125945595</v>
          </cell>
          <cell r="O89">
            <v>2806</v>
          </cell>
          <cell r="P89">
            <v>1323.5849056603772</v>
          </cell>
        </row>
        <row r="90">
          <cell r="A90" t="str">
            <v>VERDERIO</v>
          </cell>
          <cell r="B90">
            <v>0.78153918179916526</v>
          </cell>
          <cell r="C90">
            <v>0.73922557899215857</v>
          </cell>
          <cell r="D90">
            <v>0.82190283454128021</v>
          </cell>
          <cell r="E90">
            <v>0.75451435135442924</v>
          </cell>
          <cell r="F90">
            <v>0.81129617567693313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>
            <v>0.78395313946435985</v>
          </cell>
          <cell r="O90">
            <v>5502</v>
          </cell>
          <cell r="P90">
            <v>2595.2830188679245</v>
          </cell>
        </row>
        <row r="91">
          <cell r="A91" t="str">
            <v>VIGANO'</v>
          </cell>
          <cell r="B91">
            <v>0.72426376111425195</v>
          </cell>
          <cell r="C91">
            <v>0.70425625274243087</v>
          </cell>
          <cell r="D91">
            <v>0.77097089890547488</v>
          </cell>
          <cell r="E91">
            <v>0.70520514852980032</v>
          </cell>
          <cell r="F91">
            <v>0.75232799724974964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>
            <v>0.73251336253561816</v>
          </cell>
          <cell r="O91">
            <v>2093</v>
          </cell>
          <cell r="P91">
            <v>987.2641509433962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Bilancio"/>
      <sheetName val="Analisi"/>
      <sheetName val="rendiconto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a"/>
      <sheetName val="copertina"/>
      <sheetName val="Bilancio"/>
      <sheetName val="Analisi"/>
      <sheetName val="rendiconto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Dati azienda"/>
      <sheetName val="CE es prec"/>
      <sheetName val="Dettagli budget"/>
      <sheetName val="Riparto CV su settori"/>
      <sheetName val="BudgetMens"/>
      <sheetName val="MFL X CE"/>
      <sheetName val="riparto settori"/>
      <sheetName val="Ripartizione costi"/>
      <sheetName val="Calendario"/>
      <sheetName val="Pers Mese CDC"/>
      <sheetName val="BDG Pers Settori"/>
      <sheetName val="Contributi"/>
      <sheetName val="Cost driver"/>
      <sheetName val="Incrementi costi e ricavi"/>
      <sheetName val="mutui riepilogo"/>
      <sheetName val="bilancio mese"/>
      <sheetName val="schede amm RPT"/>
      <sheetName val="Cespiti X CDC"/>
    </sheetNames>
    <sheetDataSet>
      <sheetData sheetId="0"/>
      <sheetData sheetId="1">
        <row r="1">
          <cell r="B1" t="str">
            <v>Silea spa</v>
          </cell>
        </row>
        <row r="2">
          <cell r="D2" t="str">
            <v>Termovalorizzazione</v>
          </cell>
          <cell r="E2" t="str">
            <v>Smaltimento rifiuti</v>
          </cell>
        </row>
        <row r="3">
          <cell r="B3">
            <v>2009</v>
          </cell>
          <cell r="D3" t="str">
            <v>Centrale elettrica</v>
          </cell>
          <cell r="E3" t="str">
            <v>Cessione energia elettrica</v>
          </cell>
        </row>
        <row r="4">
          <cell r="D4" t="str">
            <v>Trattamento acque</v>
          </cell>
          <cell r="E4" t="str">
            <v>Certificati verdi</v>
          </cell>
        </row>
        <row r="5">
          <cell r="D5" t="str">
            <v>Raccolta differenziata</v>
          </cell>
          <cell r="E5" t="str">
            <v>Servizio raccolta differenziata</v>
          </cell>
        </row>
        <row r="6">
          <cell r="D6" t="str">
            <v>Aree ecologiche</v>
          </cell>
          <cell r="E6" t="str">
            <v>Recupero materia</v>
          </cell>
        </row>
        <row r="7">
          <cell r="D7" t="str">
            <v>Comm. Prodotti raccolta diff.</v>
          </cell>
          <cell r="E7" t="str">
            <v>Comm. Prodotti racc. differenziata</v>
          </cell>
        </row>
        <row r="8">
          <cell r="D8" t="str">
            <v>Logistica</v>
          </cell>
          <cell r="E8" t="str">
            <v>Gestione aree ecologiche</v>
          </cell>
        </row>
        <row r="9">
          <cell r="D9" t="str">
            <v>Manutenzione</v>
          </cell>
          <cell r="E9">
            <v>0</v>
          </cell>
        </row>
        <row r="10">
          <cell r="D10" t="str">
            <v>Ufficio Tecnico</v>
          </cell>
          <cell r="E10">
            <v>0</v>
          </cell>
        </row>
        <row r="11">
          <cell r="D11" t="str">
            <v>Struttura comune</v>
          </cell>
          <cell r="E11" t="str">
            <v>Incr. Immobilizzazioni lavori interni</v>
          </cell>
        </row>
      </sheetData>
      <sheetData sheetId="2">
        <row r="1">
          <cell r="A1">
            <v>0</v>
          </cell>
        </row>
        <row r="534">
          <cell r="B534" t="str">
            <v>Ricavi di vendita - Smaltimento rifiuti</v>
          </cell>
        </row>
        <row r="535">
          <cell r="B535" t="str">
            <v>Ricavi di vendita - Cessione energia elettrica</v>
          </cell>
        </row>
        <row r="536">
          <cell r="B536" t="str">
            <v>Ricavi di vendita - Certificati verdi</v>
          </cell>
        </row>
        <row r="537">
          <cell r="B537" t="str">
            <v>Ricavi di vendita - Servizio raccolta differenziata</v>
          </cell>
        </row>
        <row r="538">
          <cell r="B538" t="str">
            <v>Ricavi di vendita - Recupero materia</v>
          </cell>
        </row>
        <row r="539">
          <cell r="B539" t="str">
            <v>Ricavi di vendita - Comm. Prodotti racc. differenziata</v>
          </cell>
        </row>
        <row r="540">
          <cell r="B540" t="str">
            <v>Ricavi di vendita - Gestione aree ecologiche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 t="str">
            <v>Ricavi di vendita - Incr. Immobilizzazioni lavori interni</v>
          </cell>
        </row>
      </sheetData>
      <sheetData sheetId="3">
        <row r="1">
          <cell r="E1">
            <v>1</v>
          </cell>
        </row>
      </sheetData>
      <sheetData sheetId="4"/>
      <sheetData sheetId="5">
        <row r="5">
          <cell r="D5" t="str">
            <v>budget 2009</v>
          </cell>
        </row>
      </sheetData>
      <sheetData sheetId="6"/>
      <sheetData sheetId="7"/>
      <sheetData sheetId="8">
        <row r="23">
          <cell r="F23" t="str">
            <v>Smaltimento rifiuti</v>
          </cell>
        </row>
      </sheetData>
      <sheetData sheetId="9"/>
      <sheetData sheetId="10">
        <row r="3">
          <cell r="A3" t="str">
            <v>COPE01</v>
          </cell>
        </row>
      </sheetData>
      <sheetData sheetId="11"/>
      <sheetData sheetId="12"/>
      <sheetData sheetId="13"/>
      <sheetData sheetId="14">
        <row r="3">
          <cell r="D3">
            <v>0.01</v>
          </cell>
        </row>
      </sheetData>
      <sheetData sheetId="15">
        <row r="1">
          <cell r="C1" t="str">
            <v>ONFI12</v>
          </cell>
        </row>
      </sheetData>
      <sheetData sheetId="16"/>
      <sheetData sheetId="17">
        <row r="4">
          <cell r="F4">
            <v>112297.99764799999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Dati generali"/>
      <sheetName val="ModCE"/>
      <sheetName val="ModCEATO"/>
      <sheetName val="ModCespitiGestore"/>
      <sheetName val="ModCespitiProp"/>
      <sheetName val="ModMT"/>
      <sheetName val="Tabelle Riferimento"/>
      <sheetName val="Dati econ-fin"/>
      <sheetName val="N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>
            <v>1967</v>
          </cell>
        </row>
        <row r="6">
          <cell r="H6">
            <v>1968</v>
          </cell>
        </row>
        <row r="7">
          <cell r="H7">
            <v>1969</v>
          </cell>
        </row>
        <row r="8">
          <cell r="H8">
            <v>1970</v>
          </cell>
        </row>
        <row r="9">
          <cell r="H9">
            <v>1971</v>
          </cell>
        </row>
        <row r="10">
          <cell r="H10">
            <v>1972</v>
          </cell>
        </row>
        <row r="11">
          <cell r="H11">
            <v>1973</v>
          </cell>
        </row>
        <row r="12">
          <cell r="H12">
            <v>1974</v>
          </cell>
        </row>
        <row r="13">
          <cell r="H13">
            <v>1975</v>
          </cell>
        </row>
        <row r="14">
          <cell r="H14">
            <v>1976</v>
          </cell>
        </row>
        <row r="15">
          <cell r="H15">
            <v>1977</v>
          </cell>
        </row>
        <row r="16">
          <cell r="H16">
            <v>1978</v>
          </cell>
        </row>
        <row r="17">
          <cell r="H17">
            <v>1979</v>
          </cell>
        </row>
        <row r="18">
          <cell r="H18">
            <v>1980</v>
          </cell>
        </row>
        <row r="19">
          <cell r="H19">
            <v>1981</v>
          </cell>
        </row>
        <row r="20">
          <cell r="H20">
            <v>1982</v>
          </cell>
        </row>
        <row r="21">
          <cell r="H21">
            <v>1983</v>
          </cell>
        </row>
        <row r="22">
          <cell r="H22">
            <v>1984</v>
          </cell>
        </row>
        <row r="23">
          <cell r="H23">
            <v>1985</v>
          </cell>
        </row>
        <row r="24">
          <cell r="H24">
            <v>1986</v>
          </cell>
        </row>
        <row r="25">
          <cell r="H25">
            <v>1987</v>
          </cell>
        </row>
        <row r="26">
          <cell r="H26">
            <v>1988</v>
          </cell>
        </row>
        <row r="27">
          <cell r="H27">
            <v>1989</v>
          </cell>
        </row>
        <row r="28">
          <cell r="H28">
            <v>1990</v>
          </cell>
        </row>
        <row r="29">
          <cell r="H29">
            <v>1991</v>
          </cell>
        </row>
        <row r="30">
          <cell r="H30">
            <v>1992</v>
          </cell>
        </row>
        <row r="31">
          <cell r="H31">
            <v>1993</v>
          </cell>
        </row>
        <row r="32">
          <cell r="H32">
            <v>1994</v>
          </cell>
        </row>
        <row r="33">
          <cell r="H33">
            <v>1995</v>
          </cell>
        </row>
        <row r="34">
          <cell r="H34">
            <v>1996</v>
          </cell>
        </row>
        <row r="35">
          <cell r="H35">
            <v>1997</v>
          </cell>
        </row>
        <row r="36">
          <cell r="H36">
            <v>1998</v>
          </cell>
        </row>
        <row r="37">
          <cell r="H37">
            <v>1999</v>
          </cell>
        </row>
        <row r="38">
          <cell r="H38">
            <v>2000</v>
          </cell>
        </row>
        <row r="39">
          <cell r="H39">
            <v>2001</v>
          </cell>
        </row>
        <row r="40">
          <cell r="H40">
            <v>2002</v>
          </cell>
        </row>
        <row r="41">
          <cell r="H41">
            <v>2003</v>
          </cell>
        </row>
        <row r="42">
          <cell r="H42">
            <v>2004</v>
          </cell>
        </row>
        <row r="43">
          <cell r="H43">
            <v>2005</v>
          </cell>
        </row>
        <row r="44">
          <cell r="H44">
            <v>2006</v>
          </cell>
        </row>
        <row r="45">
          <cell r="H45">
            <v>2007</v>
          </cell>
        </row>
        <row r="46">
          <cell r="H46">
            <v>2008</v>
          </cell>
        </row>
        <row r="47">
          <cell r="H47">
            <v>2009</v>
          </cell>
        </row>
        <row r="48">
          <cell r="H48">
            <v>2010</v>
          </cell>
        </row>
        <row r="49">
          <cell r="H49">
            <v>2011</v>
          </cell>
        </row>
        <row r="50">
          <cell r="H50">
            <v>2012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2015</v>
          </cell>
        </row>
        <row r="54">
          <cell r="H54">
            <v>2016</v>
          </cell>
        </row>
        <row r="55">
          <cell r="H55">
            <v>2017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costi industr"/>
      <sheetName val="Calcolaprezzo"/>
      <sheetName val="Foglio2"/>
      <sheetName val="Foglio1"/>
    </sheetNames>
    <sheetDataSet>
      <sheetData sheetId="0" refreshError="1">
        <row r="4">
          <cell r="E4">
            <v>0</v>
          </cell>
        </row>
        <row r="5">
          <cell r="E5">
            <v>0</v>
          </cell>
        </row>
        <row r="6">
          <cell r="E6">
            <v>6.9719833516611193E-2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2">
          <cell r="E12">
            <v>0</v>
          </cell>
        </row>
        <row r="13">
          <cell r="E13">
            <v>6.9719833516611193E-2</v>
          </cell>
        </row>
        <row r="14">
          <cell r="E14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1.350686728595976E-2</v>
          </cell>
        </row>
        <row r="21">
          <cell r="E2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o struttura"/>
      <sheetName val="Note alla Compilazione"/>
      <sheetName val="automezzi"/>
      <sheetName val="contenitori e attrezzature"/>
      <sheetName val="beni immobili"/>
    </sheetNames>
    <sheetDataSet>
      <sheetData sheetId="0">
        <row r="3">
          <cell r="F3" t="str">
            <v>proprietà</v>
          </cell>
        </row>
        <row r="4">
          <cell r="F4" t="str">
            <v>leasing finanziario</v>
          </cell>
        </row>
        <row r="5">
          <cell r="F5" t="str">
            <v>leasing operativo</v>
          </cell>
        </row>
        <row r="6">
          <cell r="F6" t="str">
            <v>renting</v>
          </cell>
        </row>
        <row r="7">
          <cell r="F7" t="str">
            <v>altro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88CC-E036-4A4C-8D70-265210CAA859}">
  <sheetPr>
    <pageSetUpPr fitToPage="1"/>
  </sheetPr>
  <dimension ref="A1:BO56"/>
  <sheetViews>
    <sheetView tabSelected="1" zoomScale="70" zoomScaleNormal="70" workbookViewId="0">
      <pane xSplit="7" ySplit="2" topLeftCell="M3" activePane="bottomRight" state="frozen"/>
      <selection activeCell="C7" sqref="C7"/>
      <selection pane="topRight" activeCell="C7" sqref="C7"/>
      <selection pane="bottomLeft" activeCell="C7" sqref="C7"/>
      <selection pane="bottomRight" activeCell="G35" sqref="G35"/>
    </sheetView>
  </sheetViews>
  <sheetFormatPr defaultRowHeight="17.25" outlineLevelRow="2" outlineLevelCol="3" x14ac:dyDescent="0.3"/>
  <cols>
    <col min="1" max="1" width="27.140625" style="2" bestFit="1" customWidth="1"/>
    <col min="2" max="2" width="10.7109375" style="2" bestFit="1" customWidth="1" outlineLevel="3"/>
    <col min="3" max="3" width="10.140625" style="2" bestFit="1" customWidth="1" outlineLevel="3"/>
    <col min="4" max="4" width="7.140625" style="2" bestFit="1" customWidth="1" outlineLevel="3"/>
    <col min="5" max="5" width="18.7109375" style="2" hidden="1" customWidth="1" outlineLevel="1"/>
    <col min="6" max="6" width="14.28515625" style="2" hidden="1" customWidth="1" outlineLevel="1"/>
    <col min="7" max="7" width="23.7109375" style="6" bestFit="1" customWidth="1"/>
    <col min="8" max="12" width="3.85546875" style="7" bestFit="1" customWidth="1" outlineLevel="1"/>
    <col min="13" max="13" width="4.5703125" style="7" bestFit="1" customWidth="1" outlineLevel="1"/>
    <col min="14" max="14" width="5.28515625" style="33" bestFit="1" customWidth="1" outlineLevel="1"/>
    <col min="15" max="15" width="5.7109375" style="95" bestFit="1" customWidth="1" outlineLevel="1"/>
    <col min="16" max="20" width="4.5703125" style="7" bestFit="1" customWidth="1" outlineLevel="1"/>
    <col min="21" max="21" width="5.7109375" style="33" bestFit="1" customWidth="1" outlineLevel="1"/>
    <col min="22" max="22" width="5.7109375" style="95" bestFit="1" customWidth="1" outlineLevel="1"/>
    <col min="23" max="23" width="5" style="7" bestFit="1" customWidth="1"/>
    <col min="24" max="24" width="4.5703125" style="7" bestFit="1" customWidth="1"/>
    <col min="25" max="27" width="5" style="7" bestFit="1" customWidth="1"/>
    <col min="28" max="28" width="6" style="33" bestFit="1" customWidth="1"/>
    <col min="29" max="29" width="6" style="95" bestFit="1" customWidth="1"/>
    <col min="30" max="32" width="5" style="7" bestFit="1" customWidth="1"/>
    <col min="33" max="33" width="2.7109375" style="96" bestFit="1" customWidth="1"/>
    <col min="34" max="34" width="5" style="7" bestFit="1" customWidth="1"/>
    <col min="35" max="35" width="4.5703125" style="7" bestFit="1" customWidth="1"/>
    <col min="36" max="36" width="5.7109375" style="33" bestFit="1" customWidth="1"/>
    <col min="37" max="37" width="5.7109375" style="95" bestFit="1" customWidth="1"/>
    <col min="38" max="42" width="4.5703125" style="7" bestFit="1" customWidth="1"/>
    <col min="43" max="43" width="6.5703125" style="33" bestFit="1" customWidth="1"/>
    <col min="44" max="44" width="6.28515625" style="95" bestFit="1" customWidth="1"/>
    <col min="45" max="49" width="5.28515625" style="7" bestFit="1" customWidth="1"/>
    <col min="50" max="50" width="6.5703125" style="33" bestFit="1" customWidth="1"/>
    <col min="51" max="51" width="6.5703125" style="95" bestFit="1" customWidth="1"/>
    <col min="52" max="52" width="5.28515625" style="7" bestFit="1" customWidth="1"/>
    <col min="53" max="53" width="5.7109375" style="7" bestFit="1" customWidth="1"/>
    <col min="54" max="54" width="5.28515625" style="7" bestFit="1" customWidth="1"/>
    <col min="55" max="56" width="5.7109375" style="7" bestFit="1" customWidth="1"/>
    <col min="57" max="57" width="7" style="33" bestFit="1" customWidth="1"/>
    <col min="58" max="58" width="7" style="95" bestFit="1" customWidth="1"/>
    <col min="59" max="63" width="5.7109375" style="7" bestFit="1" customWidth="1"/>
    <col min="64" max="64" width="6.5703125" style="33" bestFit="1" customWidth="1"/>
    <col min="65" max="65" width="5.85546875" style="90" bestFit="1" customWidth="1"/>
    <col min="66" max="66" width="5.140625" style="95" bestFit="1" customWidth="1"/>
    <col min="67" max="67" width="6" style="7" bestFit="1" customWidth="1"/>
  </cols>
  <sheetData>
    <row r="1" spans="1:67" ht="18.75" x14ac:dyDescent="0.3">
      <c r="A1" s="1" t="s">
        <v>0</v>
      </c>
      <c r="C1" s="3">
        <v>2.12</v>
      </c>
      <c r="D1" s="4">
        <v>400</v>
      </c>
      <c r="E1" s="5"/>
      <c r="F1" s="5"/>
      <c r="I1" s="8"/>
      <c r="J1" s="8"/>
      <c r="K1" s="8"/>
      <c r="L1" s="8"/>
      <c r="M1" s="8"/>
      <c r="N1" s="9"/>
      <c r="O1" s="10"/>
      <c r="P1" s="8"/>
      <c r="Q1" s="8"/>
      <c r="R1" s="8"/>
      <c r="S1" s="8"/>
      <c r="T1" s="8"/>
      <c r="U1" s="9"/>
      <c r="V1" s="10"/>
      <c r="W1" s="8"/>
      <c r="X1" s="8"/>
      <c r="Y1" s="8"/>
      <c r="Z1" s="8"/>
      <c r="AA1" s="8"/>
      <c r="AB1" s="9"/>
      <c r="AC1" s="10"/>
      <c r="AD1" s="8"/>
      <c r="AE1" s="8"/>
      <c r="AF1" s="8"/>
      <c r="AG1" s="11"/>
      <c r="AH1" s="8"/>
      <c r="AI1" s="8"/>
      <c r="AJ1" s="9"/>
      <c r="AK1" s="10"/>
      <c r="AL1" s="8"/>
      <c r="AM1" s="8"/>
      <c r="AN1" s="8"/>
      <c r="AO1" s="8"/>
      <c r="AP1" s="8"/>
      <c r="AQ1" s="9"/>
      <c r="AR1" s="10"/>
      <c r="AS1" s="8"/>
      <c r="AT1" s="8"/>
      <c r="AU1" s="8"/>
      <c r="AV1" s="8"/>
      <c r="AW1" s="8"/>
      <c r="AX1" s="9"/>
      <c r="AY1" s="10"/>
      <c r="AZ1" s="8"/>
      <c r="BA1" s="8"/>
      <c r="BB1" s="8"/>
      <c r="BC1" s="8"/>
      <c r="BD1" s="8"/>
      <c r="BE1" s="9"/>
      <c r="BF1" s="10"/>
      <c r="BG1" s="8"/>
      <c r="BH1" s="8"/>
      <c r="BI1" s="8"/>
      <c r="BJ1" s="8"/>
      <c r="BK1" s="8"/>
      <c r="BL1" s="9"/>
      <c r="BM1" s="12"/>
      <c r="BN1" s="10"/>
      <c r="BO1" s="8"/>
    </row>
    <row r="2" spans="1:67" x14ac:dyDescent="0.25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6" t="s">
        <v>6</v>
      </c>
      <c r="G2" s="17">
        <v>2021</v>
      </c>
      <c r="H2" s="18">
        <v>44444</v>
      </c>
      <c r="I2" s="18">
        <v>44445</v>
      </c>
      <c r="J2" s="18">
        <v>44446</v>
      </c>
      <c r="K2" s="18">
        <v>44447</v>
      </c>
      <c r="L2" s="18">
        <v>44448</v>
      </c>
      <c r="M2" s="18">
        <v>44449</v>
      </c>
      <c r="N2" s="19">
        <v>44450</v>
      </c>
      <c r="O2" s="20">
        <v>44451</v>
      </c>
      <c r="P2" s="18">
        <v>44452</v>
      </c>
      <c r="Q2" s="18">
        <v>44453</v>
      </c>
      <c r="R2" s="18">
        <v>44454</v>
      </c>
      <c r="S2" s="18">
        <v>44455</v>
      </c>
      <c r="T2" s="18">
        <v>44456</v>
      </c>
      <c r="U2" s="19">
        <v>44457</v>
      </c>
      <c r="V2" s="20">
        <v>44458</v>
      </c>
      <c r="W2" s="18">
        <v>44459</v>
      </c>
      <c r="X2" s="18">
        <v>44460</v>
      </c>
      <c r="Y2" s="18">
        <v>44461</v>
      </c>
      <c r="Z2" s="18">
        <v>44462</v>
      </c>
      <c r="AA2" s="18">
        <v>44463</v>
      </c>
      <c r="AB2" s="19">
        <v>44464</v>
      </c>
      <c r="AC2" s="20">
        <v>44465</v>
      </c>
      <c r="AD2" s="18">
        <v>44466</v>
      </c>
      <c r="AE2" s="18">
        <v>44467</v>
      </c>
      <c r="AF2" s="18">
        <v>44468</v>
      </c>
      <c r="AG2" s="21"/>
      <c r="AH2" s="18">
        <v>44469</v>
      </c>
      <c r="AI2" s="18">
        <v>44470</v>
      </c>
      <c r="AJ2" s="19">
        <v>44471</v>
      </c>
      <c r="AK2" s="20">
        <v>44472</v>
      </c>
      <c r="AL2" s="18">
        <v>44473</v>
      </c>
      <c r="AM2" s="18">
        <v>44474</v>
      </c>
      <c r="AN2" s="18">
        <v>44475</v>
      </c>
      <c r="AO2" s="18">
        <v>44476</v>
      </c>
      <c r="AP2" s="18">
        <v>44477</v>
      </c>
      <c r="AQ2" s="19">
        <v>44478</v>
      </c>
      <c r="AR2" s="20">
        <v>44479</v>
      </c>
      <c r="AS2" s="18">
        <v>44480</v>
      </c>
      <c r="AT2" s="18">
        <v>44481</v>
      </c>
      <c r="AU2" s="18">
        <v>44482</v>
      </c>
      <c r="AV2" s="18">
        <v>44483</v>
      </c>
      <c r="AW2" s="18">
        <v>44484</v>
      </c>
      <c r="AX2" s="19">
        <v>44485</v>
      </c>
      <c r="AY2" s="20">
        <v>44486</v>
      </c>
      <c r="AZ2" s="18">
        <v>44487</v>
      </c>
      <c r="BA2" s="18">
        <v>44488</v>
      </c>
      <c r="BB2" s="18">
        <v>44489</v>
      </c>
      <c r="BC2" s="18">
        <v>44490</v>
      </c>
      <c r="BD2" s="18">
        <v>44491</v>
      </c>
      <c r="BE2" s="19">
        <v>44492</v>
      </c>
      <c r="BF2" s="20">
        <v>44493</v>
      </c>
      <c r="BG2" s="18">
        <v>44494</v>
      </c>
      <c r="BH2" s="18">
        <v>44495</v>
      </c>
      <c r="BI2" s="18">
        <v>44496</v>
      </c>
      <c r="BJ2" s="18">
        <v>44497</v>
      </c>
      <c r="BK2" s="18">
        <v>44498</v>
      </c>
      <c r="BL2" s="19">
        <v>44499</v>
      </c>
      <c r="BM2" s="22">
        <v>44500</v>
      </c>
      <c r="BN2" s="20"/>
      <c r="BO2" s="18"/>
    </row>
    <row r="3" spans="1:67" ht="21" outlineLevel="2" x14ac:dyDescent="0.35">
      <c r="A3" s="23" t="s">
        <v>7</v>
      </c>
      <c r="B3" s="24">
        <f>VLOOKUP($A3,'[1]% Rd'!$A$1:$O$150,15,0)</f>
        <v>2385</v>
      </c>
      <c r="C3" s="24">
        <f>VLOOKUP($A3,'[1]% Rd'!$A$1:$P$150,16,0)</f>
        <v>1125</v>
      </c>
      <c r="D3" s="24">
        <f>C3/$D$1</f>
        <v>2.8125</v>
      </c>
      <c r="E3" s="25" t="s">
        <v>8</v>
      </c>
      <c r="F3" s="25" t="s">
        <v>9</v>
      </c>
      <c r="G3" s="25" t="s">
        <v>1</v>
      </c>
      <c r="H3" s="26"/>
      <c r="I3" s="27"/>
      <c r="J3" s="28"/>
      <c r="K3" s="26"/>
      <c r="L3" s="26"/>
      <c r="M3" s="26"/>
      <c r="N3" s="29"/>
      <c r="O3" s="30"/>
      <c r="P3" s="31"/>
      <c r="Q3" s="32"/>
      <c r="R3" s="32"/>
      <c r="V3" s="34"/>
      <c r="W3" s="32"/>
      <c r="X3" s="32"/>
      <c r="Y3" s="32"/>
      <c r="Z3" s="32"/>
      <c r="AA3" s="35"/>
      <c r="AB3" s="35"/>
      <c r="AC3" s="34"/>
      <c r="AD3" s="32"/>
      <c r="AE3" s="32"/>
      <c r="AF3" s="32"/>
      <c r="AG3" s="36"/>
      <c r="AH3" s="32"/>
      <c r="AI3" s="32"/>
      <c r="AJ3" s="37"/>
      <c r="AK3" s="34"/>
      <c r="AL3" s="32"/>
      <c r="AM3" s="32"/>
      <c r="AN3" s="32"/>
      <c r="AO3" s="38">
        <v>3</v>
      </c>
      <c r="AP3" s="38">
        <v>2</v>
      </c>
      <c r="AQ3" s="39">
        <v>3</v>
      </c>
      <c r="AR3" s="34"/>
      <c r="AS3" s="32"/>
      <c r="AT3" s="32"/>
      <c r="AU3" s="32"/>
      <c r="AV3" s="32"/>
      <c r="AW3" s="32"/>
      <c r="AX3" s="37"/>
      <c r="AY3" s="34"/>
      <c r="AZ3" s="32"/>
      <c r="BA3" s="32"/>
      <c r="BB3" s="32"/>
      <c r="BC3" s="32"/>
      <c r="BD3" s="32"/>
      <c r="BE3" s="37"/>
      <c r="BF3" s="37"/>
      <c r="BG3" s="32"/>
      <c r="BH3" s="32"/>
      <c r="BI3" s="32"/>
      <c r="BJ3" s="32"/>
      <c r="BK3" s="32"/>
      <c r="BL3" s="37"/>
      <c r="BM3" s="40"/>
      <c r="BN3" s="41"/>
      <c r="BO3" s="31"/>
    </row>
    <row r="4" spans="1:67" s="65" customFormat="1" ht="18.75" outlineLevel="2" x14ac:dyDescent="0.3">
      <c r="A4" s="50"/>
      <c r="B4" s="51"/>
      <c r="C4" s="51"/>
      <c r="D4" s="51"/>
      <c r="E4" s="52"/>
      <c r="F4" s="52"/>
      <c r="G4" s="53"/>
      <c r="H4" s="54"/>
      <c r="I4" s="55"/>
      <c r="J4" s="54"/>
      <c r="K4" s="54"/>
      <c r="L4" s="54"/>
      <c r="M4" s="54"/>
      <c r="N4" s="56"/>
      <c r="O4" s="57"/>
      <c r="P4" s="58"/>
      <c r="Q4" s="58"/>
      <c r="R4" s="58"/>
      <c r="S4" s="58"/>
      <c r="T4" s="58"/>
      <c r="U4" s="59"/>
      <c r="V4" s="57"/>
      <c r="W4" s="54"/>
      <c r="X4" s="54"/>
      <c r="Y4" s="54"/>
      <c r="Z4" s="54"/>
      <c r="AA4" s="60"/>
      <c r="AB4" s="60"/>
      <c r="AC4" s="57"/>
      <c r="AD4" s="58"/>
      <c r="AE4" s="58"/>
      <c r="AF4" s="58"/>
      <c r="AG4" s="61"/>
      <c r="AH4" s="58"/>
      <c r="AI4" s="58"/>
      <c r="AJ4" s="56"/>
      <c r="AK4" s="57"/>
      <c r="AL4" s="54"/>
      <c r="AM4" s="54"/>
      <c r="AN4" s="54"/>
      <c r="AO4" s="54"/>
      <c r="AP4" s="54"/>
      <c r="AQ4" s="56"/>
      <c r="AR4" s="57"/>
      <c r="AS4" s="54"/>
      <c r="AT4" s="54"/>
      <c r="AU4" s="54"/>
      <c r="AV4" s="54"/>
      <c r="AW4" s="54"/>
      <c r="AX4" s="56"/>
      <c r="AY4" s="57"/>
      <c r="AZ4" s="54"/>
      <c r="BA4" s="54"/>
      <c r="BB4" s="54"/>
      <c r="BC4" s="54"/>
      <c r="BD4" s="54"/>
      <c r="BE4" s="56"/>
      <c r="BF4" s="56"/>
      <c r="BG4" s="54"/>
      <c r="BH4" s="54"/>
      <c r="BI4" s="54"/>
      <c r="BJ4" s="54"/>
      <c r="BK4" s="54"/>
      <c r="BL4" s="56"/>
      <c r="BM4" s="62"/>
      <c r="BN4" s="63"/>
      <c r="BO4" s="64"/>
    </row>
    <row r="5" spans="1:67" outlineLevel="1" x14ac:dyDescent="0.3">
      <c r="A5" s="66" t="s">
        <v>10</v>
      </c>
      <c r="B5" s="66">
        <f>VLOOKUP(A5,'[1]% Rd'!$A$1:$O$150,15,0)</f>
        <v>5037</v>
      </c>
      <c r="C5" s="66">
        <f>VLOOKUP($A5,'[1]% Rd'!$A$1:$P$150,16,0)</f>
        <v>2375.9433962264152</v>
      </c>
      <c r="D5" s="66">
        <f>C5/$D$1</f>
        <v>5.9398584905660377</v>
      </c>
      <c r="E5" s="6" t="s">
        <v>8</v>
      </c>
      <c r="F5" s="6" t="s">
        <v>9</v>
      </c>
      <c r="G5" s="6" t="s">
        <v>1</v>
      </c>
      <c r="H5" s="42"/>
      <c r="I5" s="43"/>
      <c r="J5" s="42"/>
      <c r="K5" s="42"/>
      <c r="L5" s="42"/>
      <c r="M5" s="42"/>
      <c r="N5" s="44"/>
      <c r="O5" s="45"/>
      <c r="P5" s="67">
        <v>3</v>
      </c>
      <c r="Q5" s="67">
        <v>2</v>
      </c>
      <c r="R5" s="67">
        <v>2</v>
      </c>
      <c r="S5" s="67">
        <v>2</v>
      </c>
      <c r="T5" s="67">
        <v>2</v>
      </c>
      <c r="U5" s="68">
        <v>3</v>
      </c>
      <c r="V5" s="45"/>
      <c r="X5" s="42"/>
      <c r="Y5" s="42"/>
      <c r="Z5" s="42"/>
      <c r="AA5" s="46"/>
      <c r="AB5" s="46"/>
      <c r="AC5" s="45"/>
      <c r="AG5" s="47"/>
      <c r="AK5" s="45"/>
      <c r="AL5" s="42"/>
      <c r="AM5" s="42"/>
      <c r="AN5" s="42"/>
      <c r="AO5" s="42"/>
      <c r="AP5" s="42"/>
      <c r="AQ5" s="44"/>
      <c r="AR5" s="45"/>
      <c r="AS5" s="42"/>
      <c r="AT5" s="42"/>
      <c r="AU5" s="42"/>
      <c r="AV5" s="42"/>
      <c r="AW5" s="42"/>
      <c r="AX5" s="44"/>
      <c r="AY5" s="45"/>
      <c r="AZ5" s="42"/>
      <c r="BA5" s="42"/>
      <c r="BB5" s="42"/>
      <c r="BC5" s="42"/>
      <c r="BD5" s="42"/>
      <c r="BE5" s="44"/>
      <c r="BF5" s="45"/>
      <c r="BG5" s="42"/>
      <c r="BH5" s="42"/>
      <c r="BI5" s="42"/>
      <c r="BJ5" s="42"/>
      <c r="BK5" s="42"/>
      <c r="BL5" s="44"/>
      <c r="BM5" s="48"/>
      <c r="BN5" s="69"/>
      <c r="BO5" s="42"/>
    </row>
    <row r="6" spans="1:67" s="65" customFormat="1" outlineLevel="1" x14ac:dyDescent="0.3">
      <c r="A6" s="70"/>
      <c r="B6" s="71"/>
      <c r="C6" s="71"/>
      <c r="D6" s="71"/>
      <c r="E6" s="52"/>
      <c r="F6" s="52"/>
      <c r="G6" s="53"/>
      <c r="H6" s="54"/>
      <c r="I6" s="55"/>
      <c r="J6" s="54"/>
      <c r="K6" s="54"/>
      <c r="L6" s="54"/>
      <c r="M6" s="54"/>
      <c r="N6" s="56"/>
      <c r="O6" s="57"/>
      <c r="P6" s="54"/>
      <c r="Q6" s="54"/>
      <c r="R6" s="54"/>
      <c r="S6" s="54"/>
      <c r="T6" s="54"/>
      <c r="U6" s="56"/>
      <c r="V6" s="57"/>
      <c r="W6" s="54"/>
      <c r="X6" s="54"/>
      <c r="Y6" s="54"/>
      <c r="Z6" s="58"/>
      <c r="AA6" s="58"/>
      <c r="AB6" s="60"/>
      <c r="AC6" s="57"/>
      <c r="AD6" s="54"/>
      <c r="AE6" s="54"/>
      <c r="AF6" s="54"/>
      <c r="AG6" s="61"/>
      <c r="AH6" s="54"/>
      <c r="AI6" s="54"/>
      <c r="AJ6" s="56"/>
      <c r="AK6" s="57"/>
      <c r="AL6" s="54"/>
      <c r="AM6" s="54"/>
      <c r="AN6" s="54"/>
      <c r="AO6" s="54"/>
      <c r="AP6" s="54"/>
      <c r="AQ6" s="56"/>
      <c r="AR6" s="57"/>
      <c r="AS6" s="54"/>
      <c r="AT6" s="54"/>
      <c r="AU6" s="58"/>
      <c r="AV6" s="54"/>
      <c r="AW6" s="54"/>
      <c r="AX6" s="56"/>
      <c r="AY6" s="57"/>
      <c r="AZ6" s="54"/>
      <c r="BA6" s="54"/>
      <c r="BB6" s="54"/>
      <c r="BC6" s="54"/>
      <c r="BD6" s="54"/>
      <c r="BE6" s="56"/>
      <c r="BF6" s="57"/>
      <c r="BG6" s="54"/>
      <c r="BH6" s="54"/>
      <c r="BI6" s="54"/>
      <c r="BJ6" s="54"/>
      <c r="BK6" s="54"/>
      <c r="BL6" s="56"/>
      <c r="BM6" s="62"/>
      <c r="BN6" s="72"/>
      <c r="BO6" s="54"/>
    </row>
    <row r="7" spans="1:67" ht="18.75" x14ac:dyDescent="0.3">
      <c r="A7" s="66" t="s">
        <v>11</v>
      </c>
      <c r="B7" s="66">
        <f>VLOOKUP(A7,'[1]% Rd'!$A$1:$O$150,15,0)</f>
        <v>3800</v>
      </c>
      <c r="C7" s="66">
        <f>VLOOKUP($A7,'[1]% Rd'!$A$1:$P$150,16,0)</f>
        <v>1792.4528301886792</v>
      </c>
      <c r="D7" s="66">
        <f>C7/$D$1</f>
        <v>4.4811320754716979</v>
      </c>
      <c r="E7" s="6" t="s">
        <v>8</v>
      </c>
      <c r="F7" s="6" t="s">
        <v>9</v>
      </c>
      <c r="G7" s="6" t="s">
        <v>1</v>
      </c>
      <c r="H7" s="42"/>
      <c r="I7" s="43"/>
      <c r="J7" s="42"/>
      <c r="K7" s="42"/>
      <c r="L7" s="42"/>
      <c r="M7" s="42"/>
      <c r="N7" s="44"/>
      <c r="O7" s="45"/>
      <c r="P7" s="73">
        <v>3</v>
      </c>
      <c r="Q7" s="73">
        <v>2</v>
      </c>
      <c r="R7" s="42"/>
      <c r="S7" s="42"/>
      <c r="T7" s="97"/>
      <c r="U7" s="97"/>
      <c r="V7" s="45"/>
      <c r="W7" s="42"/>
      <c r="X7" s="42"/>
      <c r="Y7" s="42"/>
      <c r="Z7" s="42"/>
      <c r="AA7" s="73">
        <v>2</v>
      </c>
      <c r="AB7" s="74">
        <v>2</v>
      </c>
      <c r="AC7" s="45"/>
      <c r="AD7" s="42"/>
      <c r="AE7" s="42"/>
      <c r="AF7" s="42"/>
      <c r="AG7" s="47"/>
      <c r="AH7" s="42"/>
      <c r="AK7" s="45"/>
      <c r="AL7" s="75"/>
      <c r="AM7" s="42"/>
      <c r="AN7" s="42"/>
      <c r="AO7" s="42"/>
      <c r="AP7" s="42"/>
      <c r="AQ7" s="44"/>
      <c r="AR7" s="45"/>
      <c r="AS7" s="42"/>
      <c r="AT7" s="42"/>
      <c r="AU7" s="42"/>
      <c r="AV7" s="42"/>
      <c r="AW7" s="42"/>
      <c r="AX7" s="44"/>
      <c r="AY7" s="45"/>
      <c r="AZ7" s="76">
        <v>2</v>
      </c>
      <c r="BA7" s="76">
        <v>2</v>
      </c>
      <c r="BB7" s="76">
        <v>2</v>
      </c>
      <c r="BC7" s="76">
        <v>2</v>
      </c>
      <c r="BD7" s="76">
        <v>2</v>
      </c>
      <c r="BE7" s="77">
        <v>3</v>
      </c>
      <c r="BF7" s="45"/>
      <c r="BG7" s="42"/>
      <c r="BH7" s="42"/>
      <c r="BI7" s="42"/>
      <c r="BJ7" s="42"/>
      <c r="BK7" s="42"/>
      <c r="BL7" s="44"/>
      <c r="BM7" s="48"/>
      <c r="BN7" s="69"/>
      <c r="BO7" s="42"/>
    </row>
    <row r="8" spans="1:67" s="65" customFormat="1" x14ac:dyDescent="0.3">
      <c r="A8" s="70"/>
      <c r="B8" s="71"/>
      <c r="C8" s="71"/>
      <c r="D8" s="71"/>
      <c r="E8" s="52"/>
      <c r="F8" s="52"/>
      <c r="G8" s="53"/>
      <c r="H8" s="54"/>
      <c r="I8" s="55"/>
      <c r="J8" s="54"/>
      <c r="K8" s="54"/>
      <c r="L8" s="54"/>
      <c r="M8" s="54"/>
      <c r="N8" s="56"/>
      <c r="O8" s="57"/>
      <c r="P8" s="54"/>
      <c r="Q8" s="54"/>
      <c r="R8" s="54"/>
      <c r="S8" s="54"/>
      <c r="T8" s="54"/>
      <c r="U8" s="56"/>
      <c r="V8" s="57"/>
      <c r="W8" s="54"/>
      <c r="X8" s="54"/>
      <c r="Y8" s="54"/>
      <c r="Z8" s="54"/>
      <c r="AA8" s="54"/>
      <c r="AB8" s="56"/>
      <c r="AC8" s="57"/>
      <c r="AD8" s="54"/>
      <c r="AE8" s="54"/>
      <c r="AF8" s="54"/>
      <c r="AG8" s="61"/>
      <c r="AH8" s="54"/>
      <c r="AI8" s="54"/>
      <c r="AJ8" s="56"/>
      <c r="AK8" s="57"/>
      <c r="AL8" s="54"/>
      <c r="AM8" s="54"/>
      <c r="AN8" s="54"/>
      <c r="AO8" s="54"/>
      <c r="AP8" s="54"/>
      <c r="AQ8" s="56"/>
      <c r="AR8" s="57"/>
      <c r="AS8" s="54"/>
      <c r="AT8" s="54"/>
      <c r="AU8" s="54"/>
      <c r="AV8" s="54"/>
      <c r="AW8" s="54"/>
      <c r="AX8" s="56"/>
      <c r="AY8" s="57"/>
      <c r="AZ8" s="54"/>
      <c r="BA8" s="54"/>
      <c r="BB8" s="54"/>
      <c r="BC8" s="54"/>
      <c r="BD8" s="54"/>
      <c r="BE8" s="56"/>
      <c r="BF8" s="57"/>
      <c r="BG8" s="54"/>
      <c r="BH8" s="54"/>
      <c r="BI8" s="54"/>
      <c r="BJ8" s="54"/>
      <c r="BK8" s="54"/>
      <c r="BL8" s="56"/>
      <c r="BM8" s="62"/>
      <c r="BN8" s="72"/>
      <c r="BO8" s="54"/>
    </row>
    <row r="9" spans="1:67" ht="18.75" x14ac:dyDescent="0.3">
      <c r="A9" s="66" t="s">
        <v>12</v>
      </c>
      <c r="B9" s="66">
        <f>VLOOKUP(A9,'[1]% Rd'!$A$1:$O$150,15,0)</f>
        <v>1706</v>
      </c>
      <c r="C9" s="66">
        <f>VLOOKUP($A9,'[1]% Rd'!$A$1:$P$150,16,0)</f>
        <v>804.71698113207538</v>
      </c>
      <c r="D9" s="66">
        <f>C9/$D$1</f>
        <v>2.0117924528301883</v>
      </c>
      <c r="E9" s="6" t="s">
        <v>8</v>
      </c>
      <c r="F9" s="6" t="s">
        <v>9</v>
      </c>
      <c r="G9" s="6" t="s">
        <v>1</v>
      </c>
      <c r="H9" s="42"/>
      <c r="I9" s="43"/>
      <c r="J9" s="42"/>
      <c r="K9" s="42"/>
      <c r="L9" s="42"/>
      <c r="M9" s="42"/>
      <c r="N9" s="44"/>
      <c r="O9" s="45"/>
      <c r="P9" s="42"/>
      <c r="Q9" s="42"/>
      <c r="R9" s="42"/>
      <c r="S9" s="42"/>
      <c r="T9" s="42"/>
      <c r="U9" s="44"/>
      <c r="V9" s="45"/>
      <c r="W9" s="42"/>
      <c r="X9" s="42"/>
      <c r="Y9" s="42"/>
      <c r="Z9" s="42"/>
      <c r="AC9" s="45"/>
      <c r="AD9" s="42"/>
      <c r="AE9" s="42"/>
      <c r="AF9" s="42"/>
      <c r="AG9" s="47"/>
      <c r="AH9" s="78">
        <v>2</v>
      </c>
      <c r="AI9" s="78">
        <v>2</v>
      </c>
      <c r="AJ9" s="68">
        <v>2</v>
      </c>
      <c r="AK9" s="45"/>
      <c r="AL9" s="75"/>
      <c r="AM9" s="42"/>
      <c r="AN9" s="42"/>
      <c r="AO9" s="42"/>
      <c r="AP9" s="42"/>
      <c r="AQ9" s="44"/>
      <c r="AR9" s="45"/>
      <c r="AS9" s="42"/>
      <c r="AT9" s="42"/>
      <c r="AU9" s="42"/>
      <c r="AV9" s="42"/>
      <c r="AW9" s="42"/>
      <c r="AX9" s="44"/>
      <c r="AY9" s="45"/>
      <c r="AZ9" s="42"/>
      <c r="BA9" s="42"/>
      <c r="BB9" s="42"/>
      <c r="BC9" s="42"/>
      <c r="BD9" s="42"/>
      <c r="BE9" s="44"/>
      <c r="BF9" s="45"/>
      <c r="BG9" s="42"/>
      <c r="BH9" s="42"/>
      <c r="BI9" s="42"/>
      <c r="BJ9" s="42"/>
      <c r="BK9" s="42"/>
      <c r="BL9" s="44"/>
      <c r="BM9" s="48"/>
      <c r="BN9" s="69"/>
      <c r="BO9" s="42"/>
    </row>
    <row r="10" spans="1:67" s="65" customFormat="1" x14ac:dyDescent="0.3">
      <c r="A10" s="70"/>
      <c r="B10" s="71"/>
      <c r="C10" s="71"/>
      <c r="D10" s="71"/>
      <c r="E10" s="53"/>
      <c r="F10" s="53"/>
      <c r="G10" s="53"/>
      <c r="H10" s="54"/>
      <c r="I10" s="55"/>
      <c r="J10" s="54"/>
      <c r="K10" s="54"/>
      <c r="L10" s="54"/>
      <c r="M10" s="54"/>
      <c r="N10" s="56"/>
      <c r="O10" s="57"/>
      <c r="P10" s="54"/>
      <c r="Q10" s="54"/>
      <c r="R10" s="54"/>
      <c r="S10" s="54"/>
      <c r="T10" s="54"/>
      <c r="U10" s="56"/>
      <c r="V10" s="57"/>
      <c r="W10" s="54"/>
      <c r="X10" s="54"/>
      <c r="Y10" s="54"/>
      <c r="Z10" s="54"/>
      <c r="AA10" s="54"/>
      <c r="AB10" s="56"/>
      <c r="AC10" s="57"/>
      <c r="AD10" s="54"/>
      <c r="AE10" s="54"/>
      <c r="AF10" s="54"/>
      <c r="AG10" s="61"/>
      <c r="AH10" s="54"/>
      <c r="AI10" s="54"/>
      <c r="AJ10" s="56"/>
      <c r="AK10" s="57"/>
      <c r="AL10" s="54"/>
      <c r="AM10" s="54"/>
      <c r="AN10" s="54"/>
      <c r="AO10" s="54"/>
      <c r="AP10" s="54"/>
      <c r="AQ10" s="56"/>
      <c r="AR10" s="57"/>
      <c r="AS10" s="54"/>
      <c r="AT10" s="54"/>
      <c r="AU10" s="54"/>
      <c r="AV10" s="54"/>
      <c r="AW10" s="54"/>
      <c r="AX10" s="56"/>
      <c r="AY10" s="57"/>
      <c r="AZ10" s="54"/>
      <c r="BA10" s="54"/>
      <c r="BB10" s="54"/>
      <c r="BC10" s="54"/>
      <c r="BD10" s="54"/>
      <c r="BE10" s="56"/>
      <c r="BF10" s="57"/>
      <c r="BG10" s="54"/>
      <c r="BH10" s="54"/>
      <c r="BI10" s="54"/>
      <c r="BJ10" s="54"/>
      <c r="BK10" s="54"/>
      <c r="BL10" s="56"/>
      <c r="BM10" s="62"/>
      <c r="BN10" s="72"/>
      <c r="BO10" s="54"/>
    </row>
    <row r="11" spans="1:67" x14ac:dyDescent="0.3">
      <c r="A11" s="66" t="s">
        <v>13</v>
      </c>
      <c r="B11" s="66">
        <f>VLOOKUP(A11,'[1]% Rd'!$A$1:$O$150,15,0)</f>
        <v>8704</v>
      </c>
      <c r="C11" s="66">
        <f>VLOOKUP($A11,'[1]% Rd'!$A$1:$P$150,16,0)</f>
        <v>4105.6603773584902</v>
      </c>
      <c r="D11" s="66">
        <f>C11/$D$1</f>
        <v>10.264150943396226</v>
      </c>
      <c r="E11" s="6" t="s">
        <v>8</v>
      </c>
      <c r="F11" s="6" t="s">
        <v>9</v>
      </c>
      <c r="G11" s="6" t="s">
        <v>1</v>
      </c>
      <c r="H11" s="42"/>
      <c r="I11" s="43"/>
      <c r="J11" s="42"/>
      <c r="K11" s="42"/>
      <c r="L11" s="42"/>
      <c r="M11" s="42"/>
      <c r="N11" s="44"/>
      <c r="O11" s="45"/>
      <c r="P11" s="42"/>
      <c r="Q11" s="42"/>
      <c r="R11" s="42"/>
      <c r="S11" s="42"/>
      <c r="T11" s="42"/>
      <c r="U11" s="44"/>
      <c r="V11" s="45"/>
      <c r="W11" s="43"/>
      <c r="X11" s="67">
        <v>3</v>
      </c>
      <c r="Y11" s="67">
        <v>2</v>
      </c>
      <c r="Z11" s="67">
        <v>2</v>
      </c>
      <c r="AA11" s="67">
        <v>2</v>
      </c>
      <c r="AB11" s="68">
        <v>3</v>
      </c>
      <c r="AC11" s="45"/>
      <c r="AD11" s="42"/>
      <c r="AE11" s="42"/>
      <c r="AF11" s="42"/>
      <c r="AG11" s="47"/>
      <c r="AH11" s="42"/>
      <c r="AI11" s="42"/>
      <c r="AJ11" s="44"/>
      <c r="AK11" s="45"/>
      <c r="AL11" s="67">
        <v>2</v>
      </c>
      <c r="AM11" s="67">
        <v>2</v>
      </c>
      <c r="AN11" s="67">
        <v>2</v>
      </c>
      <c r="AO11" s="67">
        <v>2</v>
      </c>
      <c r="AP11" s="67">
        <v>2</v>
      </c>
      <c r="AQ11" s="68">
        <v>3</v>
      </c>
      <c r="AR11" s="45"/>
      <c r="AS11" s="42"/>
      <c r="AT11" s="42"/>
      <c r="AU11" s="42"/>
      <c r="AV11" s="42"/>
      <c r="AW11" s="42"/>
      <c r="AX11" s="44"/>
      <c r="AY11" s="45"/>
      <c r="AZ11" s="42"/>
      <c r="BA11" s="42"/>
      <c r="BB11" s="42"/>
      <c r="BC11" s="42"/>
      <c r="BD11" s="42"/>
      <c r="BE11" s="44"/>
      <c r="BF11" s="45"/>
      <c r="BG11" s="42"/>
      <c r="BH11" s="42"/>
      <c r="BI11" s="42"/>
      <c r="BJ11" s="42"/>
      <c r="BK11" s="42"/>
      <c r="BL11" s="44"/>
      <c r="BM11" s="48"/>
      <c r="BN11" s="69"/>
      <c r="BO11" s="42"/>
    </row>
    <row r="12" spans="1:67" s="65" customFormat="1" x14ac:dyDescent="0.3">
      <c r="A12" s="70"/>
      <c r="B12" s="71"/>
      <c r="C12" s="71"/>
      <c r="D12" s="71"/>
      <c r="E12" s="52"/>
      <c r="F12" s="52"/>
      <c r="G12" s="53"/>
      <c r="H12" s="54"/>
      <c r="I12" s="55"/>
      <c r="J12" s="54"/>
      <c r="K12" s="54"/>
      <c r="L12" s="54"/>
      <c r="M12" s="54"/>
      <c r="N12" s="56"/>
      <c r="O12" s="57"/>
      <c r="P12" s="54"/>
      <c r="Q12" s="54"/>
      <c r="R12" s="54"/>
      <c r="S12" s="54"/>
      <c r="T12" s="54"/>
      <c r="U12" s="56"/>
      <c r="V12" s="57"/>
      <c r="W12" s="54"/>
      <c r="X12" s="54"/>
      <c r="Y12" s="54"/>
      <c r="Z12" s="54"/>
      <c r="AA12" s="54"/>
      <c r="AB12" s="56"/>
      <c r="AC12" s="57"/>
      <c r="AD12" s="54"/>
      <c r="AE12" s="54"/>
      <c r="AF12" s="54"/>
      <c r="AG12" s="61"/>
      <c r="AH12" s="54"/>
      <c r="AI12" s="54"/>
      <c r="AJ12" s="56"/>
      <c r="AK12" s="57"/>
      <c r="AL12" s="54"/>
      <c r="AM12" s="54"/>
      <c r="AN12" s="54"/>
      <c r="AO12" s="54"/>
      <c r="AP12" s="54"/>
      <c r="AQ12" s="56"/>
      <c r="AR12" s="57"/>
      <c r="AS12" s="54"/>
      <c r="AT12" s="54"/>
      <c r="AU12" s="54"/>
      <c r="AV12" s="54"/>
      <c r="AW12" s="54"/>
      <c r="AX12" s="56"/>
      <c r="AY12" s="57"/>
      <c r="AZ12" s="54"/>
      <c r="BA12" s="54"/>
      <c r="BB12" s="54"/>
      <c r="BC12" s="54"/>
      <c r="BD12" s="54"/>
      <c r="BE12" s="56"/>
      <c r="BF12" s="57"/>
      <c r="BG12" s="54"/>
      <c r="BH12" s="54"/>
      <c r="BI12" s="54"/>
      <c r="BJ12" s="54"/>
      <c r="BK12" s="54"/>
      <c r="BL12" s="56"/>
      <c r="BM12" s="62"/>
      <c r="BN12" s="72"/>
      <c r="BO12" s="54"/>
    </row>
    <row r="13" spans="1:67" ht="18.75" x14ac:dyDescent="0.3">
      <c r="A13" s="66" t="s">
        <v>14</v>
      </c>
      <c r="B13" s="66">
        <f>VLOOKUP(A13,'[1]% Rd'!$A$1:$O$150,15,0)</f>
        <v>2709</v>
      </c>
      <c r="C13" s="66">
        <f>VLOOKUP($A13,'[1]% Rd'!$A$1:$P$150,16,0)</f>
        <v>1277.8301886792451</v>
      </c>
      <c r="D13" s="66">
        <f>C13/$D$1</f>
        <v>3.194575471698113</v>
      </c>
      <c r="E13" s="6" t="s">
        <v>8</v>
      </c>
      <c r="F13" s="6" t="s">
        <v>9</v>
      </c>
      <c r="G13" s="6" t="s">
        <v>1</v>
      </c>
      <c r="H13" s="42"/>
      <c r="I13" s="43"/>
      <c r="J13" s="42"/>
      <c r="K13" s="42"/>
      <c r="L13" s="42"/>
      <c r="M13" s="42"/>
      <c r="N13" s="44"/>
      <c r="O13" s="45"/>
      <c r="P13" s="42"/>
      <c r="Q13" s="42"/>
      <c r="R13" s="42"/>
      <c r="S13" s="67">
        <v>3</v>
      </c>
      <c r="T13" s="67">
        <v>2</v>
      </c>
      <c r="U13" s="68">
        <v>3</v>
      </c>
      <c r="V13" s="45"/>
      <c r="W13" s="42"/>
      <c r="X13" s="42"/>
      <c r="Y13" s="42"/>
      <c r="Z13" s="42"/>
      <c r="AA13" s="42"/>
      <c r="AB13" s="44"/>
      <c r="AC13" s="45"/>
      <c r="AD13" s="42"/>
      <c r="AE13" s="42"/>
      <c r="AF13" s="42"/>
      <c r="AG13" s="47"/>
      <c r="AH13" s="42"/>
      <c r="AI13" s="42"/>
      <c r="AJ13" s="44"/>
      <c r="AK13" s="45"/>
      <c r="AL13" s="75"/>
      <c r="AM13" s="42"/>
      <c r="AN13" s="42"/>
      <c r="AO13" s="43"/>
      <c r="AP13" s="43"/>
      <c r="AQ13" s="79"/>
      <c r="AR13" s="45"/>
      <c r="AS13" s="42"/>
      <c r="AT13" s="42"/>
      <c r="AU13" s="42"/>
      <c r="AV13" s="42"/>
      <c r="AW13" s="42"/>
      <c r="AX13" s="44"/>
      <c r="AY13" s="45"/>
      <c r="AZ13" s="42"/>
      <c r="BA13" s="42"/>
      <c r="BB13" s="42"/>
      <c r="BC13" s="42"/>
      <c r="BD13" s="42"/>
      <c r="BE13" s="44"/>
      <c r="BF13" s="45"/>
      <c r="BG13" s="42"/>
      <c r="BH13" s="42"/>
      <c r="BI13" s="42"/>
      <c r="BJ13" s="42"/>
      <c r="BK13" s="42"/>
      <c r="BL13" s="44"/>
      <c r="BM13" s="48"/>
      <c r="BN13" s="69"/>
      <c r="BO13" s="42"/>
    </row>
    <row r="14" spans="1:67" s="65" customFormat="1" x14ac:dyDescent="0.3">
      <c r="A14" s="70"/>
      <c r="B14" s="71"/>
      <c r="C14" s="71"/>
      <c r="D14" s="71"/>
      <c r="E14" s="52"/>
      <c r="F14" s="52"/>
      <c r="G14" s="53"/>
      <c r="H14" s="54"/>
      <c r="I14" s="55"/>
      <c r="J14" s="54"/>
      <c r="K14" s="54"/>
      <c r="L14" s="54"/>
      <c r="M14" s="54"/>
      <c r="N14" s="56"/>
      <c r="O14" s="57"/>
      <c r="P14" s="54"/>
      <c r="Q14" s="54"/>
      <c r="R14" s="54"/>
      <c r="S14" s="54"/>
      <c r="T14" s="54"/>
      <c r="U14" s="56"/>
      <c r="V14" s="57"/>
      <c r="W14" s="54"/>
      <c r="X14" s="54"/>
      <c r="Y14" s="54"/>
      <c r="Z14" s="54"/>
      <c r="AA14" s="54"/>
      <c r="AB14" s="56"/>
      <c r="AC14" s="57"/>
      <c r="AD14" s="54"/>
      <c r="AE14" s="54"/>
      <c r="AF14" s="54"/>
      <c r="AG14" s="61"/>
      <c r="AH14" s="54"/>
      <c r="AI14" s="54"/>
      <c r="AJ14" s="56"/>
      <c r="AK14" s="57"/>
      <c r="AL14" s="54"/>
      <c r="AM14" s="54"/>
      <c r="AN14" s="54"/>
      <c r="AO14" s="54"/>
      <c r="AP14" s="54"/>
      <c r="AQ14" s="56"/>
      <c r="AR14" s="57"/>
      <c r="AS14" s="54"/>
      <c r="AT14" s="54"/>
      <c r="AU14" s="54"/>
      <c r="AV14" s="54"/>
      <c r="AW14" s="54"/>
      <c r="AX14" s="56"/>
      <c r="AY14" s="57"/>
      <c r="AZ14" s="54"/>
      <c r="BA14" s="54"/>
      <c r="BB14" s="54"/>
      <c r="BC14" s="54"/>
      <c r="BD14" s="54"/>
      <c r="BE14" s="56"/>
      <c r="BF14" s="57"/>
      <c r="BG14" s="54"/>
      <c r="BH14" s="54"/>
      <c r="BI14" s="54"/>
      <c r="BJ14" s="54"/>
      <c r="BK14" s="54"/>
      <c r="BL14" s="56"/>
      <c r="BM14" s="62"/>
      <c r="BN14" s="72"/>
      <c r="BO14" s="54"/>
    </row>
    <row r="15" spans="1:67" ht="18.75" x14ac:dyDescent="0.3">
      <c r="A15" s="66" t="s">
        <v>15</v>
      </c>
      <c r="B15" s="66">
        <f>VLOOKUP(A15,'[1]% Rd'!$A$1:$O$150,15,0)</f>
        <v>4172</v>
      </c>
      <c r="C15" s="66">
        <f>VLOOKUP($A15,'[1]% Rd'!$A$1:$P$150,16,0)</f>
        <v>1967.9245283018868</v>
      </c>
      <c r="D15" s="66">
        <f>C15/$D$1</f>
        <v>4.9198113207547172</v>
      </c>
      <c r="E15" s="6" t="s">
        <v>8</v>
      </c>
      <c r="F15" s="6" t="s">
        <v>9</v>
      </c>
      <c r="G15" s="6" t="s">
        <v>1</v>
      </c>
      <c r="H15" s="42"/>
      <c r="I15" s="43"/>
      <c r="J15" s="42"/>
      <c r="K15" s="42"/>
      <c r="L15" s="42"/>
      <c r="M15" s="42"/>
      <c r="N15" s="44"/>
      <c r="O15" s="45"/>
      <c r="P15" s="42"/>
      <c r="Q15" s="42"/>
      <c r="R15" s="42"/>
      <c r="S15" s="42"/>
      <c r="T15" s="42"/>
      <c r="U15" s="44"/>
      <c r="V15" s="45"/>
      <c r="W15" s="42"/>
      <c r="X15" s="42"/>
      <c r="Y15" s="42"/>
      <c r="Z15" s="42"/>
      <c r="AA15" s="42"/>
      <c r="AB15" s="44"/>
      <c r="AC15" s="45"/>
      <c r="AD15" s="67">
        <v>3</v>
      </c>
      <c r="AE15" s="67">
        <v>2</v>
      </c>
      <c r="AF15" s="67">
        <v>2</v>
      </c>
      <c r="AG15" s="47"/>
      <c r="AH15" s="67">
        <v>2</v>
      </c>
      <c r="AI15" s="67">
        <v>2</v>
      </c>
      <c r="AJ15" s="68">
        <v>3</v>
      </c>
      <c r="AK15" s="45"/>
      <c r="AL15" s="75"/>
      <c r="AM15" s="42"/>
      <c r="AN15" s="42"/>
      <c r="AO15" s="42"/>
      <c r="AP15" s="42"/>
      <c r="AQ15" s="44"/>
      <c r="AR15" s="45"/>
      <c r="AS15" s="76">
        <v>2</v>
      </c>
      <c r="AT15" s="76">
        <v>2</v>
      </c>
      <c r="AU15" s="76">
        <v>2</v>
      </c>
      <c r="AV15" s="76">
        <v>2</v>
      </c>
      <c r="AW15" s="76">
        <v>2</v>
      </c>
      <c r="AX15" s="77">
        <v>3</v>
      </c>
      <c r="AY15" s="45"/>
      <c r="AZ15" s="42"/>
      <c r="BA15" s="42"/>
      <c r="BB15" s="42"/>
      <c r="BC15" s="42"/>
      <c r="BD15" s="42"/>
      <c r="BE15" s="44"/>
      <c r="BF15" s="45"/>
      <c r="BG15" s="42"/>
      <c r="BH15" s="42"/>
      <c r="BI15" s="42"/>
      <c r="BJ15" s="42"/>
      <c r="BK15" s="42"/>
      <c r="BL15" s="44"/>
      <c r="BM15" s="48"/>
      <c r="BN15" s="69"/>
      <c r="BO15" s="42"/>
    </row>
    <row r="16" spans="1:67" s="65" customFormat="1" x14ac:dyDescent="0.3">
      <c r="A16" s="70"/>
      <c r="B16" s="71"/>
      <c r="C16" s="71"/>
      <c r="D16" s="71"/>
      <c r="E16" s="52"/>
      <c r="F16" s="52"/>
      <c r="G16" s="53"/>
      <c r="H16" s="54"/>
      <c r="I16" s="55"/>
      <c r="J16" s="54"/>
      <c r="K16" s="54"/>
      <c r="L16" s="54"/>
      <c r="M16" s="54"/>
      <c r="N16" s="56"/>
      <c r="O16" s="57"/>
      <c r="P16" s="54"/>
      <c r="Q16" s="54"/>
      <c r="R16" s="54"/>
      <c r="S16" s="54"/>
      <c r="T16" s="54"/>
      <c r="U16" s="56"/>
      <c r="V16" s="57"/>
      <c r="W16" s="54"/>
      <c r="X16" s="54"/>
      <c r="Y16" s="54"/>
      <c r="Z16" s="54"/>
      <c r="AA16" s="54"/>
      <c r="AB16" s="56"/>
      <c r="AC16" s="57"/>
      <c r="AD16" s="54"/>
      <c r="AE16" s="54"/>
      <c r="AF16" s="54"/>
      <c r="AG16" s="61"/>
      <c r="AH16" s="54"/>
      <c r="AI16" s="54"/>
      <c r="AJ16" s="56"/>
      <c r="AK16" s="57"/>
      <c r="AL16" s="54"/>
      <c r="AM16" s="54"/>
      <c r="AN16" s="54"/>
      <c r="AO16" s="54"/>
      <c r="AP16" s="54"/>
      <c r="AQ16" s="56"/>
      <c r="AR16" s="57"/>
      <c r="AS16" s="54"/>
      <c r="AT16" s="54"/>
      <c r="AU16" s="54"/>
      <c r="AV16" s="54"/>
      <c r="AW16" s="54"/>
      <c r="AX16" s="56"/>
      <c r="AY16" s="57"/>
      <c r="AZ16" s="54"/>
      <c r="BA16" s="54"/>
      <c r="BB16" s="54"/>
      <c r="BC16" s="54"/>
      <c r="BD16" s="54"/>
      <c r="BE16" s="56"/>
      <c r="BF16" s="57"/>
      <c r="BG16" s="54"/>
      <c r="BH16" s="54"/>
      <c r="BI16" s="54"/>
      <c r="BJ16" s="54"/>
      <c r="BK16" s="54"/>
      <c r="BL16" s="56"/>
      <c r="BM16" s="62"/>
      <c r="BN16" s="72"/>
      <c r="BO16" s="54"/>
    </row>
    <row r="17" spans="1:67" ht="18.75" x14ac:dyDescent="0.3">
      <c r="A17" s="66" t="s">
        <v>16</v>
      </c>
      <c r="B17" s="66">
        <f>VLOOKUP(A17,'[1]% Rd'!$A$1:$O$150,15,0)</f>
        <v>2823</v>
      </c>
      <c r="C17" s="66">
        <f>VLOOKUP($A17,'[1]% Rd'!$A$1:$P$150,16,0)</f>
        <v>1331.6037735849056</v>
      </c>
      <c r="D17" s="66">
        <f>C17/$D$1</f>
        <v>3.329009433962264</v>
      </c>
      <c r="E17" s="6" t="s">
        <v>8</v>
      </c>
      <c r="F17" s="6" t="s">
        <v>9</v>
      </c>
      <c r="G17" s="6" t="s">
        <v>1</v>
      </c>
      <c r="H17" s="42"/>
      <c r="I17" s="43"/>
      <c r="J17" s="42"/>
      <c r="K17" s="42"/>
      <c r="L17" s="42"/>
      <c r="M17" s="42"/>
      <c r="N17" s="44"/>
      <c r="O17" s="45"/>
      <c r="P17" s="42"/>
      <c r="Q17" s="42"/>
      <c r="R17" s="42"/>
      <c r="S17" s="42"/>
      <c r="T17" s="42"/>
      <c r="U17" s="44"/>
      <c r="V17" s="45"/>
      <c r="W17" s="42"/>
      <c r="X17" s="42"/>
      <c r="Y17" s="42"/>
      <c r="Z17" s="67">
        <v>3</v>
      </c>
      <c r="AA17" s="67">
        <v>2</v>
      </c>
      <c r="AB17" s="68">
        <v>3</v>
      </c>
      <c r="AC17" s="45"/>
      <c r="AD17" s="42"/>
      <c r="AE17" s="42"/>
      <c r="AF17" s="42"/>
      <c r="AG17" s="47"/>
      <c r="AH17" s="42"/>
      <c r="AI17" s="42"/>
      <c r="AJ17" s="44"/>
      <c r="AK17" s="45"/>
      <c r="AL17" s="75"/>
      <c r="AM17" s="42"/>
      <c r="AN17" s="42"/>
      <c r="AO17" s="42"/>
      <c r="AP17" s="42"/>
      <c r="AQ17" s="44"/>
      <c r="AR17" s="45"/>
      <c r="AS17" s="42"/>
      <c r="AT17" s="42"/>
      <c r="AU17" s="42"/>
      <c r="AV17" s="42"/>
      <c r="AW17" s="42"/>
      <c r="AX17" s="44"/>
      <c r="AY17" s="45"/>
      <c r="AZ17" s="42"/>
      <c r="BA17" s="42"/>
      <c r="BB17" s="42"/>
      <c r="BC17" s="42"/>
      <c r="BD17" s="42"/>
      <c r="BE17" s="44"/>
      <c r="BF17" s="45"/>
      <c r="BG17" s="42"/>
      <c r="BH17" s="42"/>
      <c r="BI17" s="42"/>
      <c r="BJ17" s="42"/>
      <c r="BK17" s="42"/>
      <c r="BL17" s="44"/>
      <c r="BM17" s="48"/>
      <c r="BN17" s="69"/>
      <c r="BO17" s="42"/>
    </row>
    <row r="18" spans="1:67" s="65" customFormat="1" x14ac:dyDescent="0.3">
      <c r="A18" s="70"/>
      <c r="B18" s="71"/>
      <c r="C18" s="71"/>
      <c r="D18" s="71"/>
      <c r="E18" s="52"/>
      <c r="F18" s="52"/>
      <c r="G18" s="53"/>
      <c r="H18" s="54"/>
      <c r="I18" s="55"/>
      <c r="J18" s="54"/>
      <c r="K18" s="54"/>
      <c r="L18" s="54"/>
      <c r="M18" s="54"/>
      <c r="N18" s="56"/>
      <c r="O18" s="57"/>
      <c r="P18" s="54"/>
      <c r="Q18" s="54"/>
      <c r="R18" s="54"/>
      <c r="S18" s="54"/>
      <c r="T18" s="54"/>
      <c r="U18" s="56"/>
      <c r="V18" s="57"/>
      <c r="W18" s="54"/>
      <c r="X18" s="54"/>
      <c r="Y18" s="54"/>
      <c r="Z18" s="54"/>
      <c r="AA18" s="54"/>
      <c r="AB18" s="56"/>
      <c r="AC18" s="57"/>
      <c r="AD18" s="54"/>
      <c r="AE18" s="54"/>
      <c r="AF18" s="54"/>
      <c r="AG18" s="61"/>
      <c r="AH18" s="54"/>
      <c r="AI18" s="54"/>
      <c r="AJ18" s="56"/>
      <c r="AK18" s="57"/>
      <c r="AL18" s="54"/>
      <c r="AM18" s="54"/>
      <c r="AN18" s="54"/>
      <c r="AO18" s="54"/>
      <c r="AP18" s="54"/>
      <c r="AQ18" s="56"/>
      <c r="AR18" s="57"/>
      <c r="AS18" s="54"/>
      <c r="AT18" s="54"/>
      <c r="AU18" s="54"/>
      <c r="AV18" s="54"/>
      <c r="AW18" s="54"/>
      <c r="AX18" s="56"/>
      <c r="AY18" s="57"/>
      <c r="AZ18" s="54"/>
      <c r="BA18" s="54"/>
      <c r="BB18" s="54"/>
      <c r="BC18" s="54"/>
      <c r="BD18" s="54"/>
      <c r="BE18" s="56"/>
      <c r="BF18" s="57"/>
      <c r="BG18" s="54"/>
      <c r="BH18" s="54"/>
      <c r="BI18" s="54"/>
      <c r="BJ18" s="54"/>
      <c r="BK18" s="54"/>
      <c r="BL18" s="56"/>
      <c r="BM18" s="62"/>
      <c r="BN18" s="72"/>
      <c r="BO18" s="54"/>
    </row>
    <row r="19" spans="1:67" ht="18.75" x14ac:dyDescent="0.3">
      <c r="A19" s="66" t="s">
        <v>17</v>
      </c>
      <c r="B19" s="66">
        <f>VLOOKUP(A19,'[1]% Rd'!$A$1:$O$150,15,0)</f>
        <v>5502</v>
      </c>
      <c r="C19" s="66">
        <f>VLOOKUP($A19,'[1]% Rd'!$A$1:$P$150,16,0)</f>
        <v>2595.2830188679245</v>
      </c>
      <c r="D19" s="66">
        <f>C19/$D$1</f>
        <v>6.4882075471698109</v>
      </c>
      <c r="E19" s="6" t="s">
        <v>8</v>
      </c>
      <c r="F19" s="6" t="s">
        <v>9</v>
      </c>
      <c r="G19" s="6" t="s">
        <v>1</v>
      </c>
      <c r="H19" s="42"/>
      <c r="I19" s="43"/>
      <c r="J19" s="42"/>
      <c r="K19" s="42"/>
      <c r="L19" s="42"/>
      <c r="M19" s="42"/>
      <c r="N19" s="44"/>
      <c r="O19" s="45"/>
      <c r="P19" s="42"/>
      <c r="Q19" s="42"/>
      <c r="R19" s="67">
        <v>3</v>
      </c>
      <c r="S19" s="67">
        <v>2</v>
      </c>
      <c r="T19" s="67">
        <v>2</v>
      </c>
      <c r="U19" s="68">
        <v>3</v>
      </c>
      <c r="V19" s="45"/>
      <c r="W19" s="42"/>
      <c r="X19" s="42"/>
      <c r="Y19" s="42"/>
      <c r="Z19" s="42"/>
      <c r="AA19" s="42"/>
      <c r="AB19" s="44"/>
      <c r="AC19" s="45"/>
      <c r="AD19" s="42"/>
      <c r="AE19" s="42"/>
      <c r="AF19" s="42"/>
      <c r="AG19" s="47"/>
      <c r="AH19" s="42"/>
      <c r="AI19" s="42"/>
      <c r="AJ19" s="44"/>
      <c r="AK19" s="45"/>
      <c r="AL19" s="75"/>
      <c r="AM19" s="42"/>
      <c r="AN19" s="42"/>
      <c r="AO19" s="42"/>
      <c r="AP19" s="67">
        <v>2</v>
      </c>
      <c r="AQ19" s="68">
        <v>2</v>
      </c>
      <c r="AR19" s="45"/>
      <c r="AS19" s="42"/>
      <c r="AT19" s="42"/>
      <c r="AU19" s="42"/>
      <c r="AV19" s="42"/>
      <c r="AW19" s="42"/>
      <c r="AX19" s="44"/>
      <c r="AY19" s="45"/>
      <c r="AZ19" s="42"/>
      <c r="BA19" s="42"/>
      <c r="BB19" s="42"/>
      <c r="BC19" s="42"/>
      <c r="BD19" s="42"/>
      <c r="BE19" s="44"/>
      <c r="BF19" s="45"/>
      <c r="BG19" s="42"/>
      <c r="BH19" s="42"/>
      <c r="BI19" s="42"/>
      <c r="BJ19" s="42"/>
      <c r="BK19" s="42"/>
      <c r="BL19" s="44"/>
      <c r="BM19" s="48"/>
      <c r="BN19" s="69"/>
      <c r="BO19" s="42"/>
    </row>
    <row r="20" spans="1:67" s="65" customFormat="1" x14ac:dyDescent="0.3">
      <c r="A20" s="70"/>
      <c r="B20" s="71"/>
      <c r="C20" s="71"/>
      <c r="D20" s="71"/>
      <c r="E20" s="52"/>
      <c r="F20" s="52"/>
      <c r="G20" s="53"/>
      <c r="H20" s="54"/>
      <c r="I20" s="55"/>
      <c r="J20" s="54"/>
      <c r="K20" s="54"/>
      <c r="L20" s="54"/>
      <c r="M20" s="54"/>
      <c r="N20" s="56"/>
      <c r="O20" s="57"/>
      <c r="P20" s="54"/>
      <c r="Q20" s="54"/>
      <c r="R20" s="54"/>
      <c r="S20" s="54"/>
      <c r="T20" s="54"/>
      <c r="U20" s="56"/>
      <c r="V20" s="57"/>
      <c r="W20" s="54"/>
      <c r="X20" s="54"/>
      <c r="Y20" s="54"/>
      <c r="Z20" s="54"/>
      <c r="AA20" s="54"/>
      <c r="AB20" s="56"/>
      <c r="AC20" s="57"/>
      <c r="AD20" s="54"/>
      <c r="AE20" s="54"/>
      <c r="AF20" s="54"/>
      <c r="AG20" s="61"/>
      <c r="AH20" s="54"/>
      <c r="AI20" s="54"/>
      <c r="AJ20" s="56"/>
      <c r="AK20" s="57"/>
      <c r="AL20" s="54"/>
      <c r="AM20" s="54"/>
      <c r="AN20" s="54"/>
      <c r="AO20" s="54"/>
      <c r="AP20" s="54"/>
      <c r="AQ20" s="56"/>
      <c r="AR20" s="57"/>
      <c r="AS20" s="54"/>
      <c r="AT20" s="54"/>
      <c r="AU20" s="54"/>
      <c r="AV20" s="54"/>
      <c r="AW20" s="54"/>
      <c r="AX20" s="56"/>
      <c r="AY20" s="57"/>
      <c r="AZ20" s="54"/>
      <c r="BA20" s="54"/>
      <c r="BB20" s="54"/>
      <c r="BC20" s="54"/>
      <c r="BD20" s="54"/>
      <c r="BE20" s="56"/>
      <c r="BF20" s="57"/>
      <c r="BG20" s="54"/>
      <c r="BH20" s="54"/>
      <c r="BI20" s="54"/>
      <c r="BJ20" s="54"/>
      <c r="BK20" s="54"/>
      <c r="BL20" s="56"/>
      <c r="BM20" s="62"/>
      <c r="BN20" s="72"/>
      <c r="BO20" s="54"/>
    </row>
    <row r="21" spans="1:67" x14ac:dyDescent="0.3">
      <c r="A21" s="2">
        <f>COUNTA(B3:B20)</f>
        <v>9</v>
      </c>
      <c r="B21" s="2">
        <f>SUM(B3:B20)</f>
        <v>36838</v>
      </c>
      <c r="C21" s="2">
        <f>SUM(C3:C20)</f>
        <v>17376.41509433962</v>
      </c>
      <c r="D21" s="66"/>
      <c r="E21" s="66"/>
      <c r="F21" s="66"/>
      <c r="G21" s="80" t="s">
        <v>18</v>
      </c>
      <c r="H21" s="81"/>
      <c r="I21" s="81"/>
      <c r="J21" s="81"/>
      <c r="K21" s="81"/>
      <c r="L21" s="81"/>
      <c r="M21" s="81"/>
      <c r="N21" s="81"/>
      <c r="O21" s="82"/>
      <c r="P21" s="81">
        <f>SUM(P3:P20)</f>
        <v>6</v>
      </c>
      <c r="Q21" s="81">
        <f>SUM(Q3:Q20)</f>
        <v>4</v>
      </c>
      <c r="R21" s="81">
        <f>SUM(R3:R20)</f>
        <v>5</v>
      </c>
      <c r="S21" s="81">
        <f>SUM(S3:S20)</f>
        <v>7</v>
      </c>
      <c r="T21" s="81">
        <f>SUM(T3:T20)</f>
        <v>6</v>
      </c>
      <c r="U21" s="81">
        <f>SUM(U3:U20)</f>
        <v>9</v>
      </c>
      <c r="V21" s="82"/>
      <c r="W21" s="81">
        <f>SUM(W3:W20)</f>
        <v>0</v>
      </c>
      <c r="X21" s="81">
        <f>SUM(X3:X20)</f>
        <v>3</v>
      </c>
      <c r="Y21" s="81">
        <f>SUM(Y3:Y20)</f>
        <v>2</v>
      </c>
      <c r="Z21" s="81">
        <f>SUM(Z3:Z20)</f>
        <v>5</v>
      </c>
      <c r="AA21" s="81">
        <f>SUM(AA3:AA20)</f>
        <v>6</v>
      </c>
      <c r="AB21" s="81">
        <f>SUM(AB3:AB20)</f>
        <v>8</v>
      </c>
      <c r="AC21" s="82"/>
      <c r="AD21" s="81">
        <f>SUM(AD3:AD20)</f>
        <v>3</v>
      </c>
      <c r="AE21" s="81">
        <f>SUM(AE3:AE20)</f>
        <v>2</v>
      </c>
      <c r="AF21" s="81">
        <f>SUM(AF3:AF20)</f>
        <v>2</v>
      </c>
      <c r="AG21" s="83"/>
      <c r="AH21" s="81">
        <f>SUM(AH3:AH20)</f>
        <v>4</v>
      </c>
      <c r="AI21" s="81">
        <f>SUM(AI3:AI20)</f>
        <v>4</v>
      </c>
      <c r="AJ21" s="81">
        <f>SUM(AJ3:AJ20)</f>
        <v>5</v>
      </c>
      <c r="AK21" s="81">
        <f>SUM(AK3:AK20)</f>
        <v>0</v>
      </c>
      <c r="AL21" s="81">
        <f>SUM(AL3:AL20)</f>
        <v>2</v>
      </c>
      <c r="AM21" s="81">
        <f>SUM(AM3:AM20)</f>
        <v>2</v>
      </c>
      <c r="AN21" s="81">
        <f>SUM(AN3:AN20)</f>
        <v>2</v>
      </c>
      <c r="AO21" s="81">
        <f>SUM(AO3:AO20)</f>
        <v>5</v>
      </c>
      <c r="AP21" s="81">
        <f>SUM(AP3:AP20)</f>
        <v>6</v>
      </c>
      <c r="AQ21" s="81">
        <f>SUM(AQ3:AQ20)</f>
        <v>8</v>
      </c>
      <c r="AR21" s="81">
        <f>SUM(AR3:AR20)</f>
        <v>0</v>
      </c>
      <c r="AS21" s="81">
        <f>SUM(AS3:AS20)</f>
        <v>2</v>
      </c>
      <c r="AT21" s="81">
        <f>SUM(AT3:AT20)</f>
        <v>2</v>
      </c>
      <c r="AU21" s="81">
        <f>SUM(AU3:AU20)</f>
        <v>2</v>
      </c>
      <c r="AV21" s="81">
        <f>SUM(AV3:AV20)</f>
        <v>2</v>
      </c>
      <c r="AW21" s="81">
        <f>SUM(AW3:AW20)</f>
        <v>2</v>
      </c>
      <c r="AX21" s="81">
        <f>SUM(AX3:AX20)</f>
        <v>3</v>
      </c>
      <c r="AY21" s="81">
        <f>SUM(AY3:AY20)</f>
        <v>0</v>
      </c>
      <c r="AZ21" s="81">
        <f>SUM(AZ3:AZ20)</f>
        <v>2</v>
      </c>
      <c r="BA21" s="81">
        <f>SUM(BA3:BA20)</f>
        <v>2</v>
      </c>
      <c r="BB21" s="81">
        <f>SUM(BB3:BB20)</f>
        <v>2</v>
      </c>
      <c r="BC21" s="81">
        <f>SUM(BC3:BC20)</f>
        <v>2</v>
      </c>
      <c r="BD21" s="81">
        <f>SUM(BD3:BD20)</f>
        <v>2</v>
      </c>
      <c r="BE21" s="81">
        <f>SUM(BE3:BE20)</f>
        <v>3</v>
      </c>
      <c r="BF21" s="81">
        <f>SUM(BF3:BF20)</f>
        <v>0</v>
      </c>
      <c r="BG21" s="81">
        <f>SUM(BG3:BG20)</f>
        <v>0</v>
      </c>
      <c r="BH21" s="81">
        <f>SUM(BH3:BH20)</f>
        <v>0</v>
      </c>
      <c r="BI21" s="81">
        <f>SUM(BI3:BI20)</f>
        <v>0</v>
      </c>
      <c r="BJ21" s="81">
        <f>SUM(BJ3:BJ20)</f>
        <v>0</v>
      </c>
      <c r="BK21" s="81">
        <f>SUM(BK3:BK20)</f>
        <v>0</v>
      </c>
      <c r="BL21" s="81">
        <f>SUM(BL3:BL20)</f>
        <v>0</v>
      </c>
      <c r="BM21" s="84"/>
      <c r="BN21" s="85"/>
      <c r="BO21" s="85"/>
    </row>
    <row r="22" spans="1:67" x14ac:dyDescent="0.3">
      <c r="A22" s="86"/>
      <c r="B22" s="86"/>
      <c r="C22" s="86"/>
      <c r="D22" s="86"/>
      <c r="E22" s="87"/>
      <c r="F22" s="87"/>
      <c r="G22" s="88" t="s">
        <v>19</v>
      </c>
      <c r="H22" s="81"/>
      <c r="I22" s="81"/>
      <c r="J22" s="81"/>
      <c r="K22" s="81"/>
      <c r="L22" s="81"/>
      <c r="M22" s="81"/>
      <c r="N22" s="81"/>
      <c r="O22" s="81"/>
      <c r="P22" s="81">
        <f>COUNT(P3:P20)</f>
        <v>2</v>
      </c>
      <c r="Q22" s="81">
        <f>COUNT(Q3:Q20)</f>
        <v>2</v>
      </c>
      <c r="R22" s="81">
        <f>COUNT(R3:R20)</f>
        <v>2</v>
      </c>
      <c r="S22" s="81">
        <f>COUNT(S3:S20)</f>
        <v>3</v>
      </c>
      <c r="T22" s="81">
        <f>COUNT(T3:T20)</f>
        <v>3</v>
      </c>
      <c r="U22" s="81">
        <f>COUNT(U3:U20)</f>
        <v>3</v>
      </c>
      <c r="V22" s="81">
        <f>COUNT(V3:V20)</f>
        <v>0</v>
      </c>
      <c r="W22" s="81">
        <f>COUNT(W3:W20)</f>
        <v>0</v>
      </c>
      <c r="X22" s="81">
        <f>COUNT(X3:X20)</f>
        <v>1</v>
      </c>
      <c r="Y22" s="81">
        <f>COUNT(Y3:Y20)</f>
        <v>1</v>
      </c>
      <c r="Z22" s="81">
        <f>COUNT(Z3:Z20)</f>
        <v>2</v>
      </c>
      <c r="AA22" s="81">
        <f>COUNT(AA3:AA20)</f>
        <v>3</v>
      </c>
      <c r="AB22" s="81">
        <f>COUNT(AB3:AB20)</f>
        <v>3</v>
      </c>
      <c r="AC22" s="81">
        <f>COUNT(AC3:AC20)</f>
        <v>0</v>
      </c>
      <c r="AD22" s="81">
        <f>COUNT(AD3:AD20)</f>
        <v>1</v>
      </c>
      <c r="AE22" s="81">
        <f>COUNT(AE3:AE20)</f>
        <v>1</v>
      </c>
      <c r="AF22" s="81">
        <f>COUNT(AF3:AF20)</f>
        <v>1</v>
      </c>
      <c r="AG22" s="81">
        <f>COUNT(AG3:AG20)</f>
        <v>0</v>
      </c>
      <c r="AH22" s="81">
        <f>COUNT(AH3:AH20)</f>
        <v>2</v>
      </c>
      <c r="AI22" s="81">
        <f>COUNT(AI3:AI20)</f>
        <v>2</v>
      </c>
      <c r="AJ22" s="81">
        <f>COUNT(AJ3:AJ20)</f>
        <v>2</v>
      </c>
      <c r="AK22" s="81">
        <f>COUNT(AK3:AK20)</f>
        <v>0</v>
      </c>
      <c r="AL22" s="81">
        <f>COUNT(AL3:AL20)</f>
        <v>1</v>
      </c>
      <c r="AM22" s="81">
        <f>COUNT(AM3:AM20)</f>
        <v>1</v>
      </c>
      <c r="AN22" s="81">
        <f>COUNT(AN3:AN20)</f>
        <v>1</v>
      </c>
      <c r="AO22" s="81">
        <f>COUNT(AO3:AO20)</f>
        <v>2</v>
      </c>
      <c r="AP22" s="81">
        <f>COUNT(AP3:AP20)</f>
        <v>3</v>
      </c>
      <c r="AQ22" s="81">
        <f>COUNT(AQ3:AQ20)</f>
        <v>3</v>
      </c>
      <c r="AR22" s="81">
        <f>COUNT(AR3:AR20)</f>
        <v>0</v>
      </c>
      <c r="AS22" s="81">
        <f>COUNT(AS3:AS20)</f>
        <v>1</v>
      </c>
      <c r="AT22" s="81">
        <f>COUNT(AT3:AT20)</f>
        <v>1</v>
      </c>
      <c r="AU22" s="81">
        <f>COUNT(AU3:AU20)</f>
        <v>1</v>
      </c>
      <c r="AV22" s="81">
        <f>COUNT(AV3:AV20)</f>
        <v>1</v>
      </c>
      <c r="AW22" s="81">
        <f>COUNT(AW3:AW20)</f>
        <v>1</v>
      </c>
      <c r="AX22" s="81">
        <f>COUNT(AX3:AX20)</f>
        <v>1</v>
      </c>
      <c r="AY22" s="81">
        <f>COUNT(AY3:AY20)</f>
        <v>0</v>
      </c>
      <c r="AZ22" s="81">
        <f>COUNT(AZ3:AZ20)</f>
        <v>1</v>
      </c>
      <c r="BA22" s="81">
        <f>COUNT(BA3:BA20)</f>
        <v>1</v>
      </c>
      <c r="BB22" s="81">
        <f>COUNT(BB3:BB20)</f>
        <v>1</v>
      </c>
      <c r="BC22" s="81">
        <f>COUNT(BC3:BC20)</f>
        <v>1</v>
      </c>
      <c r="BD22" s="81">
        <f>COUNT(BD3:BD20)</f>
        <v>1</v>
      </c>
      <c r="BE22" s="81">
        <f>COUNT(BE3:BE20)</f>
        <v>1</v>
      </c>
      <c r="BF22" s="81">
        <f>COUNT(BF3:BF20)</f>
        <v>0</v>
      </c>
      <c r="BG22" s="81">
        <f>COUNT(BG3:BG20)</f>
        <v>0</v>
      </c>
      <c r="BH22" s="81">
        <f>COUNT(BH3:BH20)</f>
        <v>0</v>
      </c>
      <c r="BI22" s="81">
        <f>COUNT(BI3:BI20)</f>
        <v>0</v>
      </c>
      <c r="BJ22" s="81">
        <f>COUNT(BJ3:BJ20)</f>
        <v>0</v>
      </c>
      <c r="BK22" s="81">
        <f>COUNT(BK3:BK20)</f>
        <v>0</v>
      </c>
      <c r="BL22" s="81">
        <f>COUNT(BL3:BL20)</f>
        <v>0</v>
      </c>
      <c r="BM22" s="89"/>
      <c r="BN22" s="49"/>
      <c r="BO22" s="42"/>
    </row>
    <row r="23" spans="1:67" x14ac:dyDescent="0.3">
      <c r="H23" s="42"/>
      <c r="I23" s="42"/>
      <c r="J23" s="42"/>
      <c r="K23" s="42"/>
      <c r="L23" s="42"/>
      <c r="M23" s="42"/>
      <c r="N23" s="49"/>
      <c r="O23" s="69"/>
      <c r="P23" s="42"/>
      <c r="Q23" s="42"/>
      <c r="R23" s="42"/>
      <c r="S23" s="42"/>
      <c r="T23" s="42"/>
      <c r="U23" s="49"/>
      <c r="V23" s="69"/>
      <c r="W23" s="42"/>
      <c r="X23" s="42"/>
      <c r="Y23" s="42"/>
      <c r="Z23" s="42"/>
      <c r="AA23" s="42"/>
      <c r="AB23" s="49"/>
      <c r="AC23" s="69"/>
      <c r="AD23" s="42"/>
      <c r="AE23" s="42"/>
      <c r="AF23" s="42"/>
      <c r="AG23" s="47"/>
      <c r="AH23" s="42"/>
      <c r="AI23" s="42"/>
      <c r="AJ23" s="49"/>
      <c r="AK23" s="69"/>
      <c r="AL23" s="42"/>
      <c r="AM23" s="42"/>
      <c r="AN23" s="42"/>
      <c r="AO23" s="42"/>
      <c r="AP23" s="42"/>
      <c r="AQ23" s="49"/>
      <c r="AR23" s="69"/>
      <c r="AS23" s="42"/>
      <c r="AT23" s="42"/>
      <c r="AU23" s="42"/>
      <c r="AV23" s="42"/>
      <c r="AW23" s="42"/>
      <c r="AX23" s="49"/>
      <c r="AY23" s="69"/>
      <c r="AZ23" s="42"/>
      <c r="BA23" s="42"/>
      <c r="BB23" s="42"/>
      <c r="BC23" s="42"/>
      <c r="BD23" s="42"/>
      <c r="BE23" s="49"/>
      <c r="BF23" s="69"/>
      <c r="BG23" s="42"/>
      <c r="BH23" s="42"/>
      <c r="BI23" s="42"/>
      <c r="BJ23" s="42"/>
      <c r="BK23" s="42"/>
      <c r="BL23" s="49"/>
      <c r="BM23" s="48"/>
      <c r="BN23" s="69"/>
      <c r="BO23" s="42"/>
    </row>
    <row r="24" spans="1:67" x14ac:dyDescent="0.3">
      <c r="F24" s="2">
        <f>24000/700</f>
        <v>34.285714285714285</v>
      </c>
      <c r="H24" s="42"/>
      <c r="I24" s="42"/>
      <c r="J24" s="42"/>
      <c r="K24" s="42"/>
      <c r="L24" s="42"/>
      <c r="M24" s="42"/>
      <c r="N24" s="49"/>
      <c r="O24" s="69"/>
      <c r="P24" s="42"/>
      <c r="Q24" s="42"/>
      <c r="R24" s="42"/>
      <c r="S24" s="42"/>
      <c r="T24" s="42"/>
      <c r="U24" s="49"/>
      <c r="V24" s="69"/>
      <c r="W24" s="42"/>
      <c r="X24" s="42"/>
      <c r="Y24" s="42"/>
      <c r="Z24" s="42"/>
      <c r="AA24" s="42"/>
      <c r="AB24" s="49"/>
      <c r="AC24" s="69"/>
      <c r="AD24" s="42"/>
      <c r="AE24" s="42"/>
      <c r="AF24" s="42"/>
      <c r="AG24" s="47"/>
      <c r="AH24" s="42"/>
      <c r="AI24" s="42"/>
      <c r="AJ24" s="49"/>
      <c r="AK24" s="69"/>
      <c r="AL24" s="42"/>
      <c r="AM24" s="42"/>
      <c r="AN24" s="42"/>
      <c r="AO24" s="42"/>
      <c r="AP24" s="42"/>
      <c r="AQ24" s="49"/>
      <c r="AR24" s="69"/>
      <c r="AS24" s="42"/>
      <c r="AT24" s="42"/>
      <c r="AU24" s="42"/>
      <c r="AV24" s="42"/>
      <c r="AW24" s="42"/>
      <c r="AX24" s="49"/>
      <c r="AY24" s="69"/>
      <c r="AZ24" s="42"/>
      <c r="BA24" s="42"/>
      <c r="BB24" s="42"/>
      <c r="BC24" s="42"/>
      <c r="BD24" s="42"/>
      <c r="BE24" s="49"/>
      <c r="BF24" s="69"/>
      <c r="BG24" s="42"/>
      <c r="BH24" s="42"/>
      <c r="BI24" s="42"/>
      <c r="BJ24" s="42"/>
      <c r="BK24" s="42"/>
      <c r="BL24" s="49"/>
      <c r="BM24" s="48"/>
      <c r="BN24" s="69"/>
      <c r="BO24" s="42"/>
    </row>
    <row r="25" spans="1:67" x14ac:dyDescent="0.3">
      <c r="H25" s="42"/>
      <c r="I25" s="42"/>
      <c r="J25" s="42"/>
      <c r="K25" s="42"/>
      <c r="L25" s="42"/>
      <c r="M25" s="42"/>
      <c r="N25" s="49"/>
      <c r="O25" s="69"/>
      <c r="P25" s="42"/>
      <c r="Q25" s="42"/>
      <c r="R25" s="42"/>
      <c r="S25" s="42"/>
      <c r="T25" s="42"/>
      <c r="U25" s="49"/>
      <c r="V25" s="69"/>
      <c r="W25" s="42"/>
      <c r="X25" s="42"/>
      <c r="Y25" s="42"/>
      <c r="Z25" s="42"/>
      <c r="AA25" s="42"/>
      <c r="AB25" s="49"/>
      <c r="AC25" s="69"/>
      <c r="AD25" s="42"/>
      <c r="AE25" s="42"/>
      <c r="AF25" s="42"/>
      <c r="AG25" s="47"/>
      <c r="AH25" s="42"/>
      <c r="AI25" s="42"/>
      <c r="AJ25" s="49"/>
      <c r="AK25" s="69"/>
      <c r="AL25" s="42"/>
      <c r="AM25" s="42"/>
      <c r="AN25" s="42"/>
      <c r="AO25" s="42"/>
      <c r="AP25" s="42"/>
      <c r="AQ25" s="49"/>
      <c r="AR25" s="69"/>
      <c r="AS25" s="42"/>
      <c r="AT25" s="42"/>
      <c r="AU25" s="42"/>
      <c r="AV25" s="42"/>
      <c r="AW25" s="42"/>
      <c r="AX25" s="49"/>
      <c r="AY25" s="69"/>
      <c r="AZ25" s="42"/>
      <c r="BA25" s="42"/>
      <c r="BB25" s="42"/>
      <c r="BC25" s="42"/>
      <c r="BD25" s="42"/>
      <c r="BE25" s="49"/>
      <c r="BF25" s="69"/>
      <c r="BG25" s="42"/>
      <c r="BH25" s="42"/>
      <c r="BI25" s="42"/>
      <c r="BJ25" s="42"/>
      <c r="BK25" s="42"/>
      <c r="BL25" s="49"/>
      <c r="BM25" s="48"/>
      <c r="BN25" s="69"/>
      <c r="BO25" s="42"/>
    </row>
    <row r="26" spans="1:67" x14ac:dyDescent="0.3">
      <c r="F26" s="2">
        <f>416/8/2</f>
        <v>26</v>
      </c>
      <c r="H26" s="42"/>
      <c r="I26" s="42"/>
      <c r="J26" s="42"/>
      <c r="K26" s="42"/>
      <c r="L26" s="42"/>
      <c r="M26" s="42"/>
      <c r="N26" s="49"/>
      <c r="O26" s="69"/>
      <c r="P26" s="42"/>
      <c r="Q26" s="42"/>
      <c r="R26" s="42"/>
      <c r="S26" s="42"/>
      <c r="T26" s="42"/>
      <c r="U26" s="49"/>
      <c r="V26" s="69"/>
      <c r="W26" s="42"/>
      <c r="X26" s="42"/>
      <c r="Y26" s="42"/>
      <c r="Z26" s="42"/>
      <c r="AA26" s="42"/>
      <c r="AB26" s="49"/>
      <c r="AC26" s="69"/>
      <c r="AD26" s="42"/>
      <c r="AE26" s="42"/>
      <c r="AF26" s="42"/>
      <c r="AG26" s="47"/>
      <c r="AH26" s="42"/>
      <c r="AI26" s="42"/>
      <c r="AJ26" s="49"/>
      <c r="AK26" s="69"/>
      <c r="AL26" s="42"/>
      <c r="AM26" s="42"/>
      <c r="AN26" s="42"/>
      <c r="AO26" s="42"/>
      <c r="AP26" s="42"/>
      <c r="AQ26" s="49"/>
      <c r="AR26" s="69"/>
      <c r="AS26" s="42"/>
      <c r="AT26" s="42"/>
      <c r="AU26" s="42"/>
      <c r="AV26" s="42"/>
      <c r="AW26" s="42"/>
      <c r="AX26" s="49"/>
      <c r="AY26" s="69"/>
      <c r="AZ26" s="42"/>
      <c r="BA26" s="42"/>
      <c r="BB26" s="42"/>
      <c r="BC26" s="42"/>
      <c r="BD26" s="42"/>
      <c r="BE26" s="49"/>
      <c r="BF26" s="69"/>
      <c r="BG26" s="42"/>
      <c r="BH26" s="42"/>
      <c r="BI26" s="42"/>
      <c r="BJ26" s="42"/>
      <c r="BK26" s="42"/>
      <c r="BL26" s="49"/>
      <c r="BM26" s="48"/>
      <c r="BN26" s="69"/>
      <c r="BO26" s="42"/>
    </row>
    <row r="27" spans="1:67" x14ac:dyDescent="0.3">
      <c r="H27" s="42"/>
      <c r="I27" s="42"/>
      <c r="J27" s="42"/>
      <c r="K27" s="42"/>
      <c r="L27" s="42"/>
      <c r="M27" s="42"/>
      <c r="N27" s="49"/>
      <c r="O27" s="69"/>
      <c r="P27" s="42"/>
      <c r="Q27" s="42"/>
      <c r="R27" s="42"/>
      <c r="S27" s="42"/>
      <c r="T27" s="42"/>
      <c r="U27" s="49"/>
      <c r="V27" s="69"/>
      <c r="W27" s="42"/>
      <c r="X27" s="42"/>
      <c r="Y27" s="42"/>
      <c r="Z27" s="42"/>
      <c r="AA27" s="42"/>
      <c r="AB27" s="49"/>
      <c r="AC27" s="69"/>
      <c r="AD27" s="42"/>
      <c r="AE27" s="42"/>
      <c r="AF27" s="42"/>
      <c r="AG27" s="47"/>
      <c r="AH27" s="42"/>
      <c r="AI27" s="42"/>
      <c r="AJ27" s="49"/>
      <c r="AK27" s="69"/>
      <c r="AL27" s="42"/>
      <c r="AM27" s="42"/>
      <c r="AN27" s="42"/>
      <c r="AO27" s="42"/>
      <c r="AP27" s="42"/>
      <c r="AQ27" s="49"/>
      <c r="AR27" s="69"/>
      <c r="AS27" s="42"/>
      <c r="AT27" s="42"/>
      <c r="AU27" s="42"/>
      <c r="AV27" s="42"/>
      <c r="AW27" s="42"/>
      <c r="AX27" s="49"/>
      <c r="AY27" s="69"/>
      <c r="AZ27" s="42"/>
      <c r="BA27" s="42"/>
      <c r="BB27" s="42"/>
      <c r="BC27" s="42"/>
      <c r="BD27" s="42"/>
      <c r="BE27" s="49"/>
      <c r="BF27" s="69"/>
      <c r="BG27" s="42"/>
      <c r="BH27" s="42"/>
      <c r="BI27" s="42"/>
      <c r="BJ27" s="42"/>
      <c r="BK27" s="42"/>
      <c r="BL27" s="49"/>
      <c r="BM27" s="48"/>
      <c r="BN27" s="69"/>
      <c r="BO27" s="42"/>
    </row>
    <row r="28" spans="1:67" x14ac:dyDescent="0.3">
      <c r="H28" s="42"/>
      <c r="I28" s="42"/>
      <c r="J28" s="42"/>
      <c r="K28" s="42"/>
      <c r="L28" s="42"/>
      <c r="M28" s="42"/>
      <c r="N28" s="49"/>
      <c r="O28" s="69"/>
      <c r="P28" s="42"/>
      <c r="Q28" s="42"/>
      <c r="R28" s="42"/>
      <c r="S28" s="42"/>
      <c r="T28" s="42"/>
      <c r="U28" s="49"/>
      <c r="V28" s="69"/>
      <c r="W28" s="42"/>
      <c r="X28" s="42"/>
      <c r="Y28" s="42"/>
      <c r="Z28" s="42"/>
      <c r="AA28" s="42"/>
      <c r="AB28" s="49"/>
      <c r="AC28" s="69"/>
      <c r="AD28" s="42"/>
      <c r="AE28" s="42"/>
      <c r="AF28" s="42"/>
      <c r="AG28" s="47"/>
      <c r="AH28" s="42"/>
      <c r="AI28" s="42"/>
      <c r="AJ28" s="49"/>
      <c r="AK28" s="69"/>
      <c r="AL28" s="42"/>
      <c r="AM28" s="42"/>
      <c r="AN28" s="42"/>
      <c r="AO28" s="42"/>
      <c r="AP28" s="42"/>
      <c r="AQ28" s="49"/>
      <c r="AR28" s="69"/>
      <c r="AS28" s="42"/>
      <c r="AT28" s="42"/>
      <c r="AU28" s="42"/>
      <c r="AV28" s="42"/>
      <c r="AW28" s="42"/>
      <c r="AX28" s="49"/>
      <c r="AY28" s="69"/>
      <c r="AZ28" s="42"/>
      <c r="BA28" s="42"/>
      <c r="BB28" s="42"/>
      <c r="BC28" s="42"/>
      <c r="BD28" s="42"/>
      <c r="BE28" s="49"/>
      <c r="BF28" s="69"/>
      <c r="BG28" s="42"/>
      <c r="BH28" s="42"/>
      <c r="BI28" s="42"/>
      <c r="BJ28" s="42"/>
      <c r="BK28" s="42"/>
      <c r="BL28" s="49"/>
      <c r="BM28" s="48"/>
      <c r="BN28" s="69"/>
      <c r="BO28" s="42"/>
    </row>
    <row r="29" spans="1:67" x14ac:dyDescent="0.3">
      <c r="H29" s="42"/>
      <c r="I29" s="42"/>
      <c r="J29" s="42"/>
      <c r="K29" s="42"/>
      <c r="L29" s="42"/>
      <c r="M29" s="42"/>
      <c r="N29" s="49"/>
      <c r="O29" s="69"/>
      <c r="P29" s="42"/>
      <c r="Q29" s="42"/>
      <c r="R29" s="42"/>
      <c r="S29" s="42"/>
      <c r="T29" s="42"/>
      <c r="U29" s="49"/>
      <c r="V29" s="69"/>
      <c r="W29" s="42"/>
      <c r="X29" s="42"/>
      <c r="Y29" s="42"/>
      <c r="Z29" s="42"/>
      <c r="AA29" s="42"/>
      <c r="AB29" s="49"/>
      <c r="AC29" s="69"/>
      <c r="AD29" s="42"/>
      <c r="AE29" s="42"/>
      <c r="AF29" s="42"/>
      <c r="AG29" s="47"/>
      <c r="AH29" s="42"/>
      <c r="AI29" s="42"/>
      <c r="AJ29" s="49"/>
      <c r="AK29" s="69"/>
      <c r="AL29" s="42"/>
      <c r="AM29" s="42"/>
      <c r="AN29" s="42"/>
      <c r="AO29" s="42"/>
      <c r="AP29" s="42"/>
      <c r="AQ29" s="49"/>
      <c r="AR29" s="69"/>
      <c r="AS29" s="42"/>
      <c r="AT29" s="42"/>
      <c r="AU29" s="42"/>
      <c r="AV29" s="42"/>
      <c r="AW29" s="42"/>
      <c r="AX29" s="49"/>
      <c r="AY29" s="69"/>
      <c r="AZ29" s="42"/>
      <c r="BA29" s="42"/>
      <c r="BB29" s="42"/>
      <c r="BC29" s="42"/>
      <c r="BD29" s="42"/>
      <c r="BE29" s="49"/>
      <c r="BF29" s="69"/>
      <c r="BG29" s="42"/>
      <c r="BH29" s="42"/>
      <c r="BI29" s="42"/>
      <c r="BJ29" s="42"/>
      <c r="BK29" s="42"/>
      <c r="BL29" s="49"/>
      <c r="BM29" s="48"/>
      <c r="BN29" s="69"/>
      <c r="BO29" s="42"/>
    </row>
    <row r="30" spans="1:67" x14ac:dyDescent="0.3">
      <c r="H30" s="42"/>
      <c r="I30" s="42"/>
      <c r="J30" s="42"/>
      <c r="K30" s="42"/>
      <c r="L30" s="42"/>
      <c r="M30" s="42"/>
      <c r="N30" s="49"/>
      <c r="O30" s="69"/>
      <c r="P30" s="42"/>
      <c r="Q30" s="42"/>
      <c r="R30" s="42"/>
      <c r="S30" s="42"/>
      <c r="T30" s="42"/>
      <c r="U30" s="49"/>
      <c r="V30" s="69"/>
      <c r="W30" s="42"/>
      <c r="X30" s="42"/>
      <c r="Y30" s="42"/>
      <c r="Z30" s="42"/>
      <c r="AA30" s="42"/>
      <c r="AB30" s="49"/>
      <c r="AC30" s="69"/>
      <c r="AD30" s="42"/>
      <c r="AE30" s="42"/>
      <c r="AF30" s="42"/>
      <c r="AG30" s="47"/>
      <c r="AH30" s="42"/>
      <c r="AI30" s="42"/>
      <c r="AJ30" s="49"/>
      <c r="AK30" s="69"/>
      <c r="AL30" s="42"/>
      <c r="AM30" s="42"/>
      <c r="AN30" s="42"/>
      <c r="AO30" s="42"/>
      <c r="AP30" s="42"/>
      <c r="AQ30" s="49"/>
      <c r="AR30" s="69"/>
      <c r="AS30" s="42"/>
      <c r="AT30" s="42"/>
      <c r="AU30" s="42"/>
      <c r="AV30" s="42"/>
      <c r="AW30" s="42"/>
      <c r="AX30" s="49"/>
      <c r="AY30" s="69"/>
      <c r="AZ30" s="42"/>
      <c r="BA30" s="42"/>
      <c r="BB30" s="42"/>
      <c r="BC30" s="42"/>
      <c r="BD30" s="42"/>
      <c r="BE30" s="49"/>
      <c r="BF30" s="69"/>
      <c r="BG30" s="42"/>
      <c r="BH30" s="42"/>
      <c r="BI30" s="42"/>
      <c r="BJ30" s="42"/>
      <c r="BK30" s="42"/>
      <c r="BL30" s="49"/>
      <c r="BM30" s="48"/>
      <c r="BN30" s="69"/>
      <c r="BO30" s="42"/>
    </row>
    <row r="31" spans="1:67" x14ac:dyDescent="0.3">
      <c r="H31" s="42"/>
      <c r="I31" s="42"/>
      <c r="J31" s="42"/>
      <c r="K31" s="42"/>
      <c r="L31" s="42"/>
      <c r="M31" s="42"/>
      <c r="N31" s="49"/>
      <c r="O31" s="69"/>
      <c r="P31" s="42"/>
      <c r="Q31" s="42"/>
      <c r="R31" s="42"/>
      <c r="S31" s="42"/>
      <c r="T31" s="42"/>
      <c r="U31" s="49"/>
      <c r="V31" s="69"/>
      <c r="W31" s="42"/>
      <c r="X31" s="42"/>
      <c r="Y31" s="42"/>
      <c r="Z31" s="42"/>
      <c r="AA31" s="42"/>
      <c r="AB31" s="49"/>
      <c r="AC31" s="69"/>
      <c r="AD31" s="42"/>
      <c r="AE31" s="42"/>
      <c r="AF31" s="42"/>
      <c r="AG31" s="47"/>
      <c r="AH31" s="42"/>
      <c r="AI31" s="42"/>
      <c r="AJ31" s="49"/>
      <c r="AK31" s="69"/>
      <c r="AL31" s="42"/>
      <c r="AM31" s="42"/>
      <c r="AN31" s="42"/>
      <c r="AO31" s="42"/>
      <c r="AP31" s="42"/>
      <c r="AQ31" s="49"/>
      <c r="AR31" s="69"/>
      <c r="AS31" s="42"/>
      <c r="AT31" s="42"/>
      <c r="AU31" s="42"/>
      <c r="AV31" s="42"/>
      <c r="AW31" s="42"/>
      <c r="AX31" s="49"/>
      <c r="AY31" s="69"/>
      <c r="AZ31" s="42"/>
      <c r="BA31" s="42"/>
      <c r="BB31" s="42"/>
      <c r="BC31" s="42"/>
      <c r="BD31" s="42"/>
      <c r="BE31" s="49"/>
      <c r="BF31" s="69"/>
      <c r="BG31" s="42"/>
      <c r="BH31" s="42"/>
      <c r="BI31" s="42"/>
      <c r="BJ31" s="42"/>
      <c r="BK31" s="42"/>
      <c r="BL31" s="49"/>
      <c r="BM31" s="48"/>
      <c r="BN31" s="69"/>
      <c r="BO31" s="42"/>
    </row>
    <row r="32" spans="1:67" x14ac:dyDescent="0.3">
      <c r="H32" s="42"/>
      <c r="I32" s="42"/>
      <c r="J32" s="42"/>
      <c r="K32" s="42"/>
      <c r="L32" s="42"/>
      <c r="M32" s="42"/>
      <c r="N32" s="49"/>
      <c r="O32" s="69"/>
      <c r="P32" s="42"/>
      <c r="Q32" s="42"/>
      <c r="R32" s="42"/>
      <c r="S32" s="42"/>
      <c r="T32" s="42"/>
      <c r="U32" s="49"/>
      <c r="V32" s="69"/>
      <c r="W32" s="42"/>
      <c r="X32" s="42"/>
      <c r="Y32" s="42"/>
      <c r="Z32" s="42"/>
      <c r="AA32" s="42"/>
      <c r="AB32" s="49"/>
      <c r="AC32" s="69"/>
      <c r="AD32" s="42"/>
      <c r="AE32" s="42"/>
      <c r="AF32" s="42"/>
      <c r="AG32" s="47"/>
      <c r="AH32" s="42"/>
      <c r="AI32" s="42"/>
      <c r="AJ32" s="49"/>
      <c r="AK32" s="69"/>
      <c r="AL32" s="42"/>
      <c r="AM32" s="42"/>
      <c r="AN32" s="42"/>
      <c r="AO32" s="42"/>
      <c r="AP32" s="42"/>
      <c r="AQ32" s="49"/>
      <c r="AR32" s="69"/>
      <c r="AS32" s="42"/>
      <c r="AT32" s="42"/>
      <c r="AU32" s="42"/>
      <c r="AV32" s="42"/>
      <c r="AW32" s="42"/>
      <c r="AX32" s="49"/>
      <c r="AY32" s="69"/>
      <c r="AZ32" s="42"/>
      <c r="BA32" s="42"/>
      <c r="BB32" s="42"/>
      <c r="BC32" s="42"/>
      <c r="BD32" s="42"/>
      <c r="BE32" s="49"/>
      <c r="BF32" s="69"/>
      <c r="BG32" s="42"/>
      <c r="BH32" s="42"/>
      <c r="BI32" s="42"/>
      <c r="BJ32" s="42"/>
      <c r="BK32" s="42"/>
      <c r="BL32" s="49"/>
      <c r="BM32" s="48"/>
      <c r="BN32" s="69"/>
      <c r="BO32" s="42"/>
    </row>
    <row r="33" spans="8:67" x14ac:dyDescent="0.3">
      <c r="H33" s="42"/>
      <c r="I33" s="42"/>
      <c r="J33" s="42"/>
      <c r="K33" s="42"/>
      <c r="L33" s="42"/>
      <c r="M33" s="42"/>
      <c r="N33" s="49"/>
      <c r="O33" s="69"/>
      <c r="P33" s="42"/>
      <c r="Q33" s="42"/>
      <c r="R33" s="42"/>
      <c r="S33" s="42"/>
      <c r="T33" s="42"/>
      <c r="U33" s="49"/>
      <c r="V33" s="69"/>
      <c r="W33" s="42"/>
      <c r="X33" s="42"/>
      <c r="Y33" s="42"/>
      <c r="Z33" s="42"/>
      <c r="AA33" s="42"/>
      <c r="AB33" s="49"/>
      <c r="AC33" s="69"/>
      <c r="AD33" s="42"/>
      <c r="AE33" s="42"/>
      <c r="AF33" s="42"/>
      <c r="AG33" s="47"/>
      <c r="AH33" s="42"/>
      <c r="AI33" s="42"/>
      <c r="AJ33" s="49"/>
      <c r="AK33" s="69"/>
      <c r="AL33" s="42"/>
      <c r="AM33" s="42"/>
      <c r="AN33" s="42"/>
      <c r="AO33" s="42"/>
      <c r="AP33" s="42"/>
      <c r="AQ33" s="49"/>
      <c r="AR33" s="69"/>
      <c r="AS33" s="42"/>
      <c r="AT33" s="42"/>
      <c r="AU33" s="42"/>
      <c r="AV33" s="42"/>
      <c r="AW33" s="42"/>
      <c r="AX33" s="49"/>
      <c r="AY33" s="69"/>
      <c r="AZ33" s="42"/>
      <c r="BA33" s="42"/>
      <c r="BB33" s="42"/>
      <c r="BC33" s="42"/>
      <c r="BD33" s="42"/>
      <c r="BE33" s="49"/>
      <c r="BF33" s="69"/>
      <c r="BG33" s="42"/>
      <c r="BH33" s="42"/>
      <c r="BI33" s="42"/>
      <c r="BJ33" s="42"/>
      <c r="BK33" s="42"/>
      <c r="BL33" s="49"/>
      <c r="BM33" s="48"/>
      <c r="BN33" s="69"/>
      <c r="BO33" s="42"/>
    </row>
    <row r="34" spans="8:67" x14ac:dyDescent="0.3">
      <c r="H34" s="42"/>
      <c r="I34" s="42"/>
      <c r="J34" s="42"/>
      <c r="K34" s="42"/>
      <c r="L34" s="42"/>
      <c r="M34" s="42"/>
      <c r="N34" s="49"/>
      <c r="O34" s="69"/>
      <c r="P34" s="42"/>
      <c r="Q34" s="42"/>
      <c r="R34" s="42"/>
      <c r="S34" s="42"/>
      <c r="T34" s="42"/>
      <c r="U34" s="49"/>
      <c r="V34" s="69"/>
      <c r="W34" s="42"/>
      <c r="X34" s="42"/>
      <c r="Y34" s="42"/>
      <c r="Z34" s="42"/>
      <c r="AA34" s="42"/>
      <c r="AB34" s="49"/>
      <c r="AC34" s="69"/>
      <c r="AD34" s="42"/>
      <c r="AE34" s="42"/>
      <c r="AF34" s="42"/>
      <c r="AG34" s="47"/>
      <c r="AH34" s="42"/>
      <c r="AI34" s="42"/>
      <c r="AJ34" s="49"/>
      <c r="AK34" s="69"/>
      <c r="AL34" s="42"/>
      <c r="AM34" s="42"/>
      <c r="AN34" s="42"/>
      <c r="AO34" s="42"/>
      <c r="AP34" s="42"/>
      <c r="AQ34" s="49"/>
      <c r="AR34" s="69"/>
      <c r="AS34" s="42"/>
      <c r="AT34" s="42"/>
      <c r="AU34" s="42"/>
      <c r="AV34" s="42"/>
      <c r="AW34" s="42"/>
      <c r="AX34" s="49"/>
      <c r="AY34" s="69"/>
      <c r="AZ34" s="42"/>
      <c r="BA34" s="42"/>
      <c r="BB34" s="42"/>
      <c r="BC34" s="42"/>
      <c r="BD34" s="42"/>
      <c r="BE34" s="49"/>
      <c r="BF34" s="69"/>
      <c r="BG34" s="42"/>
      <c r="BH34" s="42"/>
      <c r="BI34" s="42"/>
      <c r="BJ34" s="42"/>
      <c r="BK34" s="42"/>
      <c r="BL34" s="49"/>
      <c r="BM34" s="48"/>
      <c r="BN34" s="69"/>
      <c r="BO34" s="42"/>
    </row>
    <row r="35" spans="8:67" x14ac:dyDescent="0.3">
      <c r="H35" s="42"/>
      <c r="I35" s="42"/>
      <c r="J35" s="42"/>
      <c r="K35" s="42"/>
      <c r="L35" s="42"/>
      <c r="M35" s="42"/>
      <c r="N35" s="49"/>
      <c r="O35" s="69"/>
      <c r="P35" s="42"/>
      <c r="Q35" s="42"/>
      <c r="R35" s="42"/>
      <c r="S35" s="42"/>
      <c r="T35" s="42"/>
      <c r="U35" s="49"/>
      <c r="V35" s="69"/>
      <c r="W35" s="42"/>
      <c r="X35" s="42"/>
      <c r="Y35" s="42"/>
      <c r="Z35" s="42"/>
      <c r="AA35" s="42"/>
      <c r="AB35" s="49"/>
      <c r="AC35" s="69"/>
      <c r="AD35" s="42"/>
      <c r="AE35" s="42"/>
      <c r="AF35" s="42"/>
      <c r="AG35" s="47"/>
      <c r="AH35" s="42"/>
      <c r="AI35" s="42"/>
      <c r="AJ35" s="49"/>
      <c r="AK35" s="69"/>
      <c r="AL35" s="42"/>
      <c r="AM35" s="42"/>
      <c r="AN35" s="42"/>
      <c r="AO35" s="42"/>
      <c r="AP35" s="42"/>
      <c r="AQ35" s="49"/>
      <c r="AR35" s="69"/>
      <c r="AS35" s="42"/>
      <c r="AT35" s="42"/>
      <c r="AU35" s="42"/>
      <c r="AV35" s="42"/>
      <c r="AW35" s="42"/>
      <c r="AX35" s="49"/>
      <c r="AY35" s="69"/>
      <c r="AZ35" s="42"/>
      <c r="BA35" s="42"/>
      <c r="BB35" s="42"/>
      <c r="BC35" s="42"/>
      <c r="BD35" s="42"/>
      <c r="BE35" s="49"/>
      <c r="BF35" s="69"/>
      <c r="BG35" s="42"/>
      <c r="BH35" s="42"/>
      <c r="BI35" s="42"/>
      <c r="BJ35" s="42"/>
      <c r="BK35" s="42"/>
      <c r="BL35" s="49"/>
      <c r="BM35" s="48"/>
      <c r="BN35" s="69"/>
      <c r="BO35" s="42"/>
    </row>
    <row r="36" spans="8:67" x14ac:dyDescent="0.3">
      <c r="H36" s="42"/>
      <c r="I36" s="42"/>
      <c r="J36" s="42"/>
      <c r="K36" s="42"/>
      <c r="L36" s="42"/>
      <c r="M36" s="42"/>
      <c r="N36" s="49"/>
      <c r="O36" s="69"/>
      <c r="P36" s="42"/>
      <c r="Q36" s="42"/>
      <c r="R36" s="42"/>
      <c r="S36" s="42"/>
      <c r="T36" s="42"/>
      <c r="U36" s="49"/>
      <c r="V36" s="69"/>
      <c r="W36" s="42"/>
      <c r="X36" s="42"/>
      <c r="Y36" s="42"/>
      <c r="Z36" s="42"/>
      <c r="AA36" s="42"/>
      <c r="AB36" s="49"/>
      <c r="AC36" s="69"/>
      <c r="AD36" s="42"/>
      <c r="AE36" s="42"/>
      <c r="AF36" s="42"/>
      <c r="AG36" s="47"/>
      <c r="AH36" s="42"/>
      <c r="AI36" s="42"/>
      <c r="AJ36" s="49"/>
      <c r="AK36" s="69"/>
      <c r="AL36" s="42"/>
      <c r="AM36" s="42"/>
      <c r="AN36" s="42"/>
      <c r="AO36" s="42"/>
      <c r="AP36" s="42"/>
      <c r="AQ36" s="49"/>
      <c r="AR36" s="69"/>
      <c r="AS36" s="42"/>
      <c r="AT36" s="42"/>
      <c r="AU36" s="42"/>
      <c r="AV36" s="42"/>
      <c r="AW36" s="42"/>
      <c r="AX36" s="49"/>
      <c r="AY36" s="69"/>
      <c r="AZ36" s="42"/>
      <c r="BA36" s="42"/>
      <c r="BB36" s="42"/>
      <c r="BC36" s="42"/>
      <c r="BD36" s="42"/>
      <c r="BE36" s="49"/>
      <c r="BF36" s="69"/>
      <c r="BG36" s="42"/>
      <c r="BH36" s="42"/>
      <c r="BI36" s="42"/>
      <c r="BJ36" s="42"/>
      <c r="BK36" s="42"/>
      <c r="BL36" s="49"/>
      <c r="BM36" s="48"/>
      <c r="BN36" s="69"/>
      <c r="BO36" s="42"/>
    </row>
    <row r="37" spans="8:67" x14ac:dyDescent="0.3">
      <c r="H37" s="42"/>
      <c r="I37" s="42"/>
      <c r="J37" s="42"/>
      <c r="K37" s="42"/>
      <c r="L37" s="42"/>
      <c r="M37" s="42"/>
      <c r="N37" s="49"/>
      <c r="O37" s="69"/>
      <c r="P37" s="42"/>
      <c r="Q37" s="42"/>
      <c r="R37" s="42"/>
      <c r="S37" s="42"/>
      <c r="T37" s="42"/>
      <c r="U37" s="49"/>
      <c r="V37" s="69"/>
      <c r="W37" s="42"/>
      <c r="X37" s="42"/>
      <c r="Y37" s="42"/>
      <c r="Z37" s="42"/>
      <c r="AA37" s="42"/>
      <c r="AB37" s="49"/>
      <c r="AC37" s="69"/>
      <c r="AD37" s="42"/>
      <c r="AE37" s="42"/>
      <c r="AF37" s="42"/>
      <c r="AG37" s="47"/>
      <c r="AH37" s="42"/>
      <c r="AI37" s="42"/>
      <c r="AJ37" s="49"/>
      <c r="AK37" s="69"/>
      <c r="AL37" s="42"/>
      <c r="AM37" s="42"/>
      <c r="AN37" s="42"/>
      <c r="AO37" s="42"/>
      <c r="AP37" s="42"/>
      <c r="AQ37" s="49"/>
      <c r="AR37" s="69"/>
      <c r="AS37" s="42"/>
      <c r="AT37" s="42"/>
      <c r="AU37" s="42"/>
      <c r="AV37" s="42"/>
      <c r="AW37" s="42"/>
      <c r="AX37" s="49"/>
      <c r="AY37" s="69"/>
      <c r="AZ37" s="42"/>
      <c r="BA37" s="42"/>
      <c r="BB37" s="42"/>
      <c r="BC37" s="42"/>
      <c r="BD37" s="42"/>
      <c r="BE37" s="49"/>
      <c r="BF37" s="69"/>
      <c r="BG37" s="42"/>
      <c r="BH37" s="42"/>
      <c r="BI37" s="42"/>
      <c r="BJ37" s="42"/>
      <c r="BK37" s="42"/>
      <c r="BL37" s="49"/>
      <c r="BM37" s="48"/>
      <c r="BN37" s="69"/>
      <c r="BO37" s="42"/>
    </row>
    <row r="38" spans="8:67" x14ac:dyDescent="0.3">
      <c r="H38" s="42"/>
      <c r="I38" s="42"/>
      <c r="J38" s="42"/>
      <c r="K38" s="42"/>
      <c r="L38" s="42"/>
      <c r="M38" s="42"/>
      <c r="N38" s="49"/>
      <c r="O38" s="69"/>
      <c r="P38" s="42"/>
      <c r="Q38" s="42"/>
      <c r="R38" s="42"/>
      <c r="S38" s="42"/>
      <c r="T38" s="42"/>
      <c r="U38" s="49"/>
      <c r="V38" s="69"/>
      <c r="W38" s="42"/>
      <c r="X38" s="42"/>
      <c r="Y38" s="42"/>
      <c r="Z38" s="42"/>
      <c r="AA38" s="42"/>
      <c r="AB38" s="49"/>
      <c r="AC38" s="69"/>
      <c r="AD38" s="42"/>
      <c r="AE38" s="42"/>
      <c r="AF38" s="42"/>
      <c r="AG38" s="47"/>
      <c r="AH38" s="42"/>
      <c r="AI38" s="42"/>
      <c r="AJ38" s="49"/>
      <c r="AK38" s="69"/>
      <c r="AL38" s="42"/>
      <c r="AM38" s="42"/>
      <c r="AN38" s="42"/>
      <c r="AO38" s="42"/>
      <c r="AP38" s="42"/>
      <c r="AQ38" s="49"/>
      <c r="AR38" s="69"/>
      <c r="AS38" s="42"/>
      <c r="AT38" s="42"/>
      <c r="AU38" s="42"/>
      <c r="AV38" s="42"/>
      <c r="AW38" s="42"/>
      <c r="AX38" s="49"/>
      <c r="AY38" s="69"/>
      <c r="AZ38" s="42"/>
      <c r="BA38" s="42"/>
      <c r="BB38" s="42"/>
      <c r="BC38" s="42"/>
      <c r="BD38" s="42"/>
      <c r="BE38" s="49"/>
      <c r="BF38" s="69"/>
      <c r="BG38" s="42"/>
      <c r="BH38" s="42"/>
      <c r="BI38" s="42"/>
      <c r="BJ38" s="42"/>
      <c r="BK38" s="42"/>
      <c r="BL38" s="49"/>
      <c r="BM38" s="48"/>
      <c r="BN38" s="69"/>
      <c r="BO38" s="42"/>
    </row>
    <row r="39" spans="8:67" x14ac:dyDescent="0.3">
      <c r="H39" s="42"/>
      <c r="I39" s="42"/>
      <c r="J39" s="42"/>
      <c r="K39" s="42"/>
      <c r="L39" s="42"/>
      <c r="M39" s="42"/>
      <c r="N39" s="49"/>
      <c r="O39" s="69"/>
      <c r="P39" s="42"/>
      <c r="Q39" s="42"/>
      <c r="R39" s="42"/>
      <c r="S39" s="42"/>
      <c r="T39" s="42"/>
      <c r="U39" s="49"/>
      <c r="V39" s="69"/>
      <c r="W39" s="42"/>
      <c r="X39" s="42"/>
      <c r="Y39" s="42"/>
      <c r="Z39" s="42"/>
      <c r="AA39" s="42"/>
      <c r="AB39" s="49"/>
      <c r="AC39" s="69"/>
      <c r="AD39" s="42"/>
      <c r="AE39" s="42"/>
      <c r="AF39" s="42"/>
      <c r="AG39" s="47"/>
      <c r="AH39" s="42"/>
      <c r="AI39" s="42"/>
      <c r="AJ39" s="49"/>
      <c r="AK39" s="69"/>
      <c r="AL39" s="42"/>
      <c r="AM39" s="42"/>
      <c r="AN39" s="42"/>
      <c r="AO39" s="42"/>
      <c r="AP39" s="42"/>
      <c r="AQ39" s="49"/>
      <c r="AR39" s="69"/>
      <c r="AS39" s="42"/>
      <c r="AT39" s="42"/>
      <c r="AU39" s="42"/>
      <c r="AV39" s="42"/>
      <c r="AW39" s="42"/>
      <c r="AX39" s="49"/>
      <c r="AY39" s="69"/>
      <c r="AZ39" s="42"/>
      <c r="BA39" s="42"/>
      <c r="BB39" s="42"/>
      <c r="BC39" s="42"/>
      <c r="BD39" s="42"/>
      <c r="BE39" s="49"/>
      <c r="BF39" s="69"/>
      <c r="BG39" s="42"/>
      <c r="BH39" s="42"/>
      <c r="BI39" s="42"/>
      <c r="BJ39" s="42"/>
      <c r="BK39" s="42"/>
      <c r="BL39" s="49"/>
      <c r="BM39" s="48"/>
      <c r="BN39" s="69"/>
      <c r="BO39" s="42"/>
    </row>
    <row r="40" spans="8:67" x14ac:dyDescent="0.3">
      <c r="H40" s="42"/>
      <c r="I40" s="42"/>
      <c r="J40" s="42"/>
      <c r="K40" s="42"/>
      <c r="L40" s="42"/>
      <c r="M40" s="42"/>
      <c r="N40" s="49"/>
      <c r="O40" s="69"/>
      <c r="P40" s="42"/>
      <c r="Q40" s="42"/>
      <c r="R40" s="42"/>
      <c r="S40" s="42"/>
      <c r="T40" s="42"/>
      <c r="U40" s="49"/>
      <c r="V40" s="69"/>
      <c r="W40" s="42"/>
      <c r="X40" s="42"/>
      <c r="Y40" s="42"/>
      <c r="Z40" s="42"/>
      <c r="AA40" s="42"/>
      <c r="AB40" s="49"/>
      <c r="AC40" s="69"/>
      <c r="AD40" s="42"/>
      <c r="AE40" s="42"/>
      <c r="AF40" s="42"/>
      <c r="AG40" s="47"/>
      <c r="AH40" s="42"/>
      <c r="AI40" s="42"/>
      <c r="AJ40" s="49"/>
      <c r="AK40" s="69"/>
      <c r="AL40" s="42"/>
      <c r="AM40" s="42"/>
      <c r="AN40" s="42"/>
      <c r="AO40" s="42"/>
      <c r="AP40" s="42"/>
      <c r="AQ40" s="49"/>
      <c r="AR40" s="69"/>
      <c r="AS40" s="42"/>
      <c r="AT40" s="42"/>
      <c r="AU40" s="42"/>
      <c r="AV40" s="42"/>
      <c r="AW40" s="42"/>
      <c r="AX40" s="49"/>
      <c r="AY40" s="69"/>
      <c r="AZ40" s="42"/>
      <c r="BA40" s="42"/>
      <c r="BB40" s="42"/>
      <c r="BC40" s="42"/>
      <c r="BD40" s="42"/>
      <c r="BE40" s="49"/>
      <c r="BF40" s="69"/>
      <c r="BG40" s="42"/>
      <c r="BH40" s="42"/>
      <c r="BI40" s="42"/>
      <c r="BJ40" s="42"/>
      <c r="BK40" s="42"/>
      <c r="BL40" s="49"/>
      <c r="BM40" s="48"/>
      <c r="BN40" s="69"/>
      <c r="BO40" s="42"/>
    </row>
    <row r="41" spans="8:67" x14ac:dyDescent="0.3">
      <c r="H41" s="42"/>
      <c r="I41" s="42"/>
      <c r="J41" s="42"/>
      <c r="K41" s="42"/>
      <c r="L41" s="42"/>
      <c r="M41" s="42"/>
      <c r="N41" s="49"/>
      <c r="O41" s="69"/>
      <c r="P41" s="42"/>
      <c r="Q41" s="42"/>
      <c r="R41" s="42"/>
      <c r="S41" s="42"/>
      <c r="T41" s="42"/>
      <c r="U41" s="49"/>
      <c r="V41" s="69"/>
      <c r="W41" s="42"/>
      <c r="X41" s="42"/>
      <c r="Y41" s="42"/>
      <c r="Z41" s="42"/>
      <c r="AA41" s="42"/>
      <c r="AB41" s="49"/>
      <c r="AC41" s="69"/>
      <c r="AD41" s="42"/>
      <c r="AE41" s="42"/>
      <c r="AF41" s="42"/>
      <c r="AG41" s="47"/>
      <c r="AH41" s="42"/>
      <c r="AI41" s="42"/>
      <c r="AJ41" s="49"/>
      <c r="AK41" s="69"/>
      <c r="AL41" s="42"/>
      <c r="AM41" s="42"/>
      <c r="AN41" s="42"/>
      <c r="AO41" s="42"/>
      <c r="AP41" s="42"/>
      <c r="AQ41" s="49"/>
      <c r="AR41" s="69"/>
      <c r="AS41" s="42"/>
      <c r="AT41" s="42"/>
      <c r="AU41" s="42"/>
      <c r="AV41" s="42"/>
      <c r="AW41" s="42"/>
      <c r="AX41" s="49"/>
      <c r="AY41" s="69"/>
      <c r="AZ41" s="42"/>
      <c r="BA41" s="42"/>
      <c r="BB41" s="42"/>
      <c r="BC41" s="42"/>
      <c r="BD41" s="42"/>
      <c r="BE41" s="49"/>
      <c r="BF41" s="69"/>
      <c r="BG41" s="42"/>
      <c r="BH41" s="42"/>
      <c r="BI41" s="42"/>
      <c r="BJ41" s="42"/>
      <c r="BK41" s="42"/>
      <c r="BL41" s="49"/>
      <c r="BM41" s="48"/>
      <c r="BN41" s="69"/>
      <c r="BO41" s="42"/>
    </row>
    <row r="42" spans="8:67" x14ac:dyDescent="0.3">
      <c r="H42" s="42"/>
      <c r="I42" s="42"/>
      <c r="J42" s="42"/>
      <c r="K42" s="42"/>
      <c r="L42" s="42"/>
      <c r="M42" s="42"/>
      <c r="N42" s="49"/>
      <c r="O42" s="69"/>
      <c r="P42" s="42"/>
      <c r="Q42" s="42"/>
      <c r="R42" s="42"/>
      <c r="S42" s="42"/>
      <c r="T42" s="42"/>
      <c r="U42" s="49"/>
      <c r="V42" s="69"/>
      <c r="W42" s="42"/>
      <c r="X42" s="42"/>
      <c r="Y42" s="42"/>
      <c r="Z42" s="42"/>
      <c r="AA42" s="42"/>
      <c r="AB42" s="49"/>
      <c r="AC42" s="69"/>
      <c r="AD42" s="42"/>
      <c r="AE42" s="42"/>
      <c r="AF42" s="42"/>
      <c r="AG42" s="47"/>
      <c r="AH42" s="42"/>
      <c r="AI42" s="42"/>
      <c r="AJ42" s="49"/>
      <c r="AK42" s="69"/>
      <c r="AL42" s="42"/>
      <c r="AM42" s="42"/>
      <c r="AN42" s="42"/>
      <c r="AO42" s="42"/>
      <c r="AP42" s="42"/>
      <c r="AQ42" s="49"/>
      <c r="AR42" s="69"/>
      <c r="AS42" s="42"/>
      <c r="AT42" s="42"/>
      <c r="AU42" s="42"/>
      <c r="AV42" s="42"/>
      <c r="AW42" s="42"/>
      <c r="AX42" s="49"/>
      <c r="AY42" s="69"/>
      <c r="AZ42" s="42"/>
      <c r="BA42" s="42"/>
      <c r="BB42" s="42"/>
      <c r="BC42" s="42"/>
      <c r="BD42" s="42"/>
      <c r="BE42" s="49"/>
      <c r="BF42" s="69"/>
      <c r="BG42" s="42"/>
      <c r="BH42" s="42"/>
      <c r="BI42" s="42"/>
      <c r="BJ42" s="42"/>
      <c r="BK42" s="42"/>
      <c r="BL42" s="49"/>
      <c r="BN42" s="69"/>
      <c r="BO42" s="42"/>
    </row>
    <row r="43" spans="8:67" x14ac:dyDescent="0.3">
      <c r="H43" s="42"/>
      <c r="I43" s="42"/>
      <c r="J43" s="42"/>
      <c r="K43" s="42"/>
      <c r="L43" s="42"/>
      <c r="M43" s="42"/>
      <c r="N43" s="49"/>
      <c r="O43" s="69"/>
      <c r="P43" s="42"/>
      <c r="Q43" s="42"/>
      <c r="R43" s="42"/>
      <c r="S43" s="42"/>
      <c r="T43" s="42"/>
      <c r="U43" s="49"/>
      <c r="V43" s="69"/>
      <c r="W43" s="42"/>
      <c r="X43" s="42"/>
      <c r="Y43" s="42"/>
      <c r="Z43" s="42"/>
      <c r="AA43" s="42"/>
      <c r="AB43" s="49"/>
      <c r="AC43" s="69"/>
      <c r="AD43" s="42"/>
      <c r="AE43" s="42"/>
      <c r="AF43" s="42"/>
      <c r="AG43" s="47"/>
      <c r="AH43" s="42"/>
      <c r="AI43" s="42"/>
      <c r="AJ43" s="49"/>
      <c r="AK43" s="69"/>
      <c r="AL43" s="42"/>
      <c r="AM43" s="42"/>
      <c r="AN43" s="42"/>
      <c r="AO43" s="42"/>
      <c r="AP43" s="42"/>
      <c r="AQ43" s="49"/>
      <c r="AR43" s="69"/>
      <c r="AS43" s="42"/>
      <c r="AT43" s="42"/>
      <c r="AU43" s="42"/>
      <c r="AV43" s="42"/>
      <c r="AW43" s="42"/>
      <c r="AX43" s="49"/>
      <c r="AY43" s="69"/>
      <c r="AZ43" s="42"/>
      <c r="BA43" s="42"/>
      <c r="BB43" s="42"/>
      <c r="BC43" s="42"/>
      <c r="BD43" s="42"/>
      <c r="BE43" s="49"/>
      <c r="BF43" s="69"/>
      <c r="BG43" s="42"/>
      <c r="BH43" s="42"/>
      <c r="BI43" s="42"/>
      <c r="BJ43" s="42"/>
      <c r="BK43" s="42"/>
      <c r="BL43" s="49"/>
      <c r="BN43" s="69"/>
      <c r="BO43" s="42"/>
    </row>
    <row r="44" spans="8:67" x14ac:dyDescent="0.3">
      <c r="H44" s="42"/>
      <c r="I44" s="42"/>
      <c r="J44" s="42"/>
      <c r="K44" s="42"/>
      <c r="L44" s="42"/>
      <c r="M44" s="42"/>
      <c r="N44" s="49"/>
      <c r="O44" s="69"/>
      <c r="P44" s="42"/>
      <c r="Q44" s="42"/>
      <c r="R44" s="42"/>
      <c r="S44" s="42"/>
      <c r="T44" s="42"/>
      <c r="U44" s="49"/>
      <c r="V44" s="69"/>
      <c r="W44" s="42"/>
      <c r="X44" s="42"/>
      <c r="Y44" s="42"/>
      <c r="Z44" s="42"/>
      <c r="AA44" s="42"/>
      <c r="AB44" s="49"/>
      <c r="AC44" s="69"/>
      <c r="AD44" s="42"/>
      <c r="AE44" s="42"/>
      <c r="AF44" s="42"/>
      <c r="AG44" s="47"/>
      <c r="AH44" s="42"/>
      <c r="AI44" s="42"/>
      <c r="AJ44" s="49"/>
      <c r="AK44" s="69"/>
      <c r="AL44" s="42"/>
      <c r="AM44" s="42"/>
      <c r="AN44" s="42"/>
      <c r="AO44" s="42"/>
      <c r="AP44" s="42"/>
      <c r="AQ44" s="49"/>
      <c r="AR44" s="69"/>
      <c r="AS44" s="42"/>
      <c r="AT44" s="42"/>
      <c r="AU44" s="42"/>
      <c r="AV44" s="42"/>
      <c r="AW44" s="42"/>
      <c r="AX44" s="49"/>
      <c r="AY44" s="69"/>
      <c r="AZ44" s="42"/>
      <c r="BA44" s="42"/>
      <c r="BB44" s="42"/>
      <c r="BC44" s="42"/>
      <c r="BD44" s="42"/>
      <c r="BE44" s="49"/>
      <c r="BF44" s="69"/>
      <c r="BG44" s="42"/>
      <c r="BH44" s="42"/>
      <c r="BI44" s="42"/>
      <c r="BJ44" s="42"/>
      <c r="BK44" s="42"/>
      <c r="BL44" s="49"/>
      <c r="BN44" s="69"/>
      <c r="BO44" s="42"/>
    </row>
    <row r="45" spans="8:67" x14ac:dyDescent="0.3">
      <c r="H45" s="42"/>
      <c r="I45" s="42"/>
      <c r="J45" s="42"/>
      <c r="K45" s="42"/>
      <c r="L45" s="42"/>
      <c r="M45" s="42"/>
      <c r="N45" s="49"/>
      <c r="O45" s="69"/>
      <c r="P45" s="42"/>
      <c r="Q45" s="42"/>
      <c r="R45" s="42"/>
      <c r="S45" s="42"/>
      <c r="T45" s="42"/>
      <c r="U45" s="49"/>
      <c r="V45" s="69"/>
      <c r="W45" s="42"/>
      <c r="X45" s="42"/>
      <c r="Y45" s="42"/>
      <c r="Z45" s="42"/>
      <c r="AA45" s="42"/>
      <c r="AB45" s="49"/>
      <c r="AC45" s="69"/>
      <c r="AD45" s="42"/>
      <c r="AE45" s="42"/>
      <c r="AF45" s="42"/>
      <c r="AG45" s="47"/>
      <c r="AH45" s="42"/>
      <c r="AI45" s="42"/>
      <c r="AJ45" s="49"/>
      <c r="AK45" s="69"/>
      <c r="AL45" s="42"/>
      <c r="AM45" s="42"/>
      <c r="AN45" s="42"/>
      <c r="AO45" s="42"/>
      <c r="AP45" s="42"/>
      <c r="AQ45" s="49"/>
      <c r="AR45" s="69"/>
      <c r="AS45" s="42"/>
      <c r="AT45" s="42"/>
      <c r="AU45" s="42"/>
      <c r="AV45" s="42"/>
      <c r="AW45" s="42"/>
      <c r="AX45" s="49"/>
      <c r="AY45" s="69"/>
      <c r="AZ45" s="42"/>
      <c r="BA45" s="42"/>
      <c r="BB45" s="42"/>
      <c r="BC45" s="42"/>
      <c r="BD45" s="42"/>
      <c r="BE45" s="49"/>
      <c r="BF45" s="69"/>
      <c r="BG45" s="42"/>
      <c r="BH45" s="42"/>
      <c r="BI45" s="42"/>
      <c r="BJ45" s="42"/>
      <c r="BK45" s="42"/>
      <c r="BL45" s="49"/>
      <c r="BN45" s="69"/>
      <c r="BO45" s="42"/>
    </row>
    <row r="46" spans="8:67" x14ac:dyDescent="0.3">
      <c r="H46" s="42"/>
      <c r="I46" s="42"/>
      <c r="J46" s="42"/>
      <c r="K46" s="42"/>
      <c r="L46" s="42"/>
      <c r="M46" s="42"/>
      <c r="N46" s="49"/>
      <c r="O46" s="69"/>
      <c r="P46" s="42"/>
      <c r="Q46" s="42"/>
      <c r="R46" s="42"/>
      <c r="S46" s="42"/>
      <c r="T46" s="42"/>
      <c r="U46" s="49"/>
      <c r="V46" s="69"/>
      <c r="W46" s="42"/>
      <c r="X46" s="42"/>
      <c r="Y46" s="42"/>
      <c r="Z46" s="42"/>
      <c r="AA46" s="42"/>
      <c r="AB46" s="49"/>
      <c r="AC46" s="69"/>
      <c r="AD46" s="42"/>
      <c r="AE46" s="42"/>
      <c r="AF46" s="42"/>
      <c r="AG46" s="47"/>
      <c r="AH46" s="42"/>
      <c r="AI46" s="42"/>
      <c r="AJ46" s="49"/>
      <c r="AK46" s="69"/>
      <c r="AL46" s="42"/>
      <c r="AM46" s="42"/>
      <c r="AN46" s="42"/>
      <c r="AO46" s="42"/>
      <c r="AP46" s="42"/>
      <c r="AQ46" s="49"/>
      <c r="AR46" s="69"/>
      <c r="AS46" s="42"/>
      <c r="AT46" s="42"/>
      <c r="AU46" s="42"/>
      <c r="AV46" s="42"/>
      <c r="AW46" s="42"/>
      <c r="AX46" s="49"/>
      <c r="AY46" s="69"/>
      <c r="AZ46" s="42"/>
      <c r="BA46" s="42"/>
      <c r="BB46" s="42"/>
      <c r="BC46" s="42"/>
      <c r="BD46" s="42"/>
      <c r="BE46" s="49"/>
      <c r="BF46" s="69"/>
      <c r="BG46" s="42"/>
      <c r="BH46" s="42"/>
      <c r="BI46" s="42"/>
      <c r="BJ46" s="42"/>
      <c r="BK46" s="42"/>
      <c r="BL46" s="49"/>
      <c r="BN46" s="69"/>
      <c r="BO46" s="42"/>
    </row>
    <row r="47" spans="8:67" x14ac:dyDescent="0.3">
      <c r="H47" s="42"/>
      <c r="I47" s="42"/>
      <c r="J47" s="42"/>
      <c r="K47" s="42"/>
      <c r="L47" s="42"/>
      <c r="M47" s="42"/>
      <c r="N47" s="49"/>
      <c r="O47" s="69"/>
      <c r="P47" s="42"/>
      <c r="Q47" s="42"/>
      <c r="R47" s="42"/>
      <c r="S47" s="42"/>
      <c r="T47" s="42"/>
      <c r="U47" s="49"/>
      <c r="V47" s="69"/>
      <c r="W47" s="42"/>
      <c r="X47" s="42"/>
      <c r="Y47" s="42"/>
      <c r="Z47" s="42"/>
      <c r="AA47" s="42"/>
      <c r="AB47" s="49"/>
      <c r="AC47" s="69"/>
      <c r="AD47" s="42"/>
      <c r="AE47" s="42"/>
      <c r="AF47" s="42"/>
      <c r="AG47" s="47"/>
      <c r="AH47" s="42"/>
      <c r="AI47" s="42"/>
      <c r="AJ47" s="49"/>
      <c r="AK47" s="69"/>
      <c r="AL47" s="42"/>
      <c r="AM47" s="42"/>
      <c r="AN47" s="42"/>
      <c r="AO47" s="42"/>
      <c r="AP47" s="42"/>
      <c r="AQ47" s="49"/>
      <c r="AR47" s="69"/>
      <c r="AS47" s="42"/>
      <c r="AT47" s="42"/>
      <c r="AU47" s="42"/>
      <c r="AV47" s="42"/>
      <c r="AW47" s="42"/>
      <c r="AX47" s="49"/>
      <c r="AY47" s="69"/>
      <c r="AZ47" s="42"/>
      <c r="BA47" s="42"/>
      <c r="BB47" s="42"/>
      <c r="BC47" s="42"/>
      <c r="BD47" s="42"/>
      <c r="BE47" s="49"/>
      <c r="BF47" s="69"/>
      <c r="BG47" s="42"/>
      <c r="BH47" s="42"/>
      <c r="BI47" s="42"/>
      <c r="BJ47" s="42"/>
      <c r="BK47" s="42"/>
      <c r="BL47" s="49"/>
      <c r="BN47" s="69"/>
      <c r="BO47" s="42"/>
    </row>
    <row r="48" spans="8:67" x14ac:dyDescent="0.3">
      <c r="H48" s="42"/>
      <c r="I48" s="42"/>
      <c r="J48" s="42"/>
      <c r="K48" s="42"/>
      <c r="L48" s="42"/>
      <c r="M48" s="42"/>
      <c r="N48" s="49"/>
      <c r="O48" s="69"/>
      <c r="P48" s="42"/>
      <c r="Q48" s="42"/>
      <c r="R48" s="42"/>
      <c r="S48" s="42"/>
      <c r="T48" s="42"/>
      <c r="U48" s="49"/>
      <c r="V48" s="69"/>
      <c r="W48" s="42"/>
      <c r="X48" s="42"/>
      <c r="Y48" s="42"/>
      <c r="Z48" s="42"/>
      <c r="AA48" s="42"/>
      <c r="AB48" s="49"/>
      <c r="AC48" s="69"/>
      <c r="AD48" s="42"/>
      <c r="AE48" s="42"/>
      <c r="AF48" s="42"/>
      <c r="AG48" s="47"/>
      <c r="AH48" s="42"/>
      <c r="AI48" s="42"/>
      <c r="AJ48" s="49"/>
      <c r="AK48" s="69"/>
      <c r="AL48" s="42"/>
      <c r="AM48" s="42"/>
      <c r="AN48" s="42"/>
      <c r="AO48" s="42"/>
      <c r="AP48" s="42"/>
      <c r="AQ48" s="49"/>
      <c r="AR48" s="69"/>
      <c r="AS48" s="42"/>
      <c r="AT48" s="42"/>
      <c r="AU48" s="42"/>
      <c r="AV48" s="42"/>
      <c r="AW48" s="42"/>
      <c r="AX48" s="49"/>
      <c r="AY48" s="69"/>
      <c r="AZ48" s="42"/>
      <c r="BA48" s="42"/>
      <c r="BB48" s="42"/>
      <c r="BC48" s="42"/>
      <c r="BD48" s="42"/>
      <c r="BE48" s="49"/>
      <c r="BF48" s="69"/>
      <c r="BG48" s="42"/>
      <c r="BH48" s="42"/>
      <c r="BI48" s="42"/>
      <c r="BJ48" s="42"/>
      <c r="BK48" s="42"/>
      <c r="BL48" s="49"/>
      <c r="BN48" s="69"/>
      <c r="BO48" s="42"/>
    </row>
    <row r="49" spans="8:67" x14ac:dyDescent="0.3">
      <c r="H49" s="42"/>
      <c r="I49" s="42"/>
      <c r="J49" s="42"/>
      <c r="K49" s="42"/>
      <c r="L49" s="42"/>
      <c r="M49" s="42"/>
      <c r="N49" s="49"/>
      <c r="O49" s="69"/>
      <c r="P49" s="42"/>
      <c r="Q49" s="42"/>
      <c r="R49" s="42"/>
      <c r="S49" s="42"/>
      <c r="T49" s="42"/>
      <c r="U49" s="49"/>
      <c r="V49" s="69"/>
      <c r="W49" s="42"/>
      <c r="X49" s="42"/>
      <c r="Y49" s="42"/>
      <c r="Z49" s="42"/>
      <c r="AA49" s="42"/>
      <c r="AB49" s="49"/>
      <c r="AC49" s="69"/>
      <c r="AD49" s="42"/>
      <c r="AE49" s="42"/>
      <c r="AF49" s="42"/>
      <c r="AG49" s="47"/>
      <c r="AH49" s="42"/>
      <c r="AI49" s="42"/>
      <c r="AJ49" s="49"/>
      <c r="AK49" s="69"/>
      <c r="AL49" s="42"/>
      <c r="AM49" s="42"/>
      <c r="AN49" s="42"/>
      <c r="AO49" s="42"/>
      <c r="AP49" s="42"/>
      <c r="AQ49" s="49"/>
      <c r="AR49" s="69"/>
      <c r="AS49" s="42"/>
      <c r="AT49" s="42"/>
      <c r="AU49" s="42"/>
      <c r="AV49" s="42"/>
      <c r="AW49" s="42"/>
      <c r="AX49" s="49"/>
      <c r="AY49" s="69"/>
      <c r="AZ49" s="42"/>
      <c r="BA49" s="42"/>
      <c r="BB49" s="42"/>
      <c r="BC49" s="42"/>
      <c r="BD49" s="42"/>
      <c r="BE49" s="49"/>
      <c r="BF49" s="69"/>
      <c r="BG49" s="42"/>
      <c r="BH49" s="42"/>
      <c r="BI49" s="42"/>
      <c r="BJ49" s="42"/>
      <c r="BK49" s="42"/>
      <c r="BL49" s="49"/>
      <c r="BN49" s="69"/>
      <c r="BO49" s="42"/>
    </row>
    <row r="50" spans="8:67" x14ac:dyDescent="0.3">
      <c r="J50" s="91"/>
      <c r="K50" s="91"/>
      <c r="L50" s="91"/>
      <c r="M50" s="91"/>
      <c r="N50" s="92"/>
      <c r="O50" s="93"/>
      <c r="P50" s="91"/>
      <c r="Q50" s="91"/>
      <c r="R50" s="91"/>
      <c r="S50" s="91"/>
      <c r="T50" s="91"/>
      <c r="U50" s="92"/>
      <c r="V50" s="93"/>
      <c r="W50" s="91"/>
      <c r="X50" s="91"/>
      <c r="Y50" s="91"/>
      <c r="Z50" s="91"/>
      <c r="AA50" s="91"/>
      <c r="AB50" s="92"/>
      <c r="AC50" s="93"/>
      <c r="AD50" s="91"/>
      <c r="AE50" s="91"/>
      <c r="AF50" s="91"/>
      <c r="AG50" s="94"/>
      <c r="AH50" s="91"/>
      <c r="AI50" s="91"/>
      <c r="AJ50" s="92"/>
      <c r="AK50" s="93"/>
      <c r="AL50" s="91"/>
      <c r="AM50" s="91"/>
      <c r="AN50" s="91"/>
      <c r="AO50" s="91"/>
      <c r="AP50" s="91"/>
      <c r="AQ50" s="92"/>
      <c r="AR50" s="93"/>
      <c r="AS50" s="91"/>
      <c r="AT50" s="91"/>
      <c r="AU50" s="91"/>
      <c r="AV50" s="91"/>
      <c r="AW50" s="91"/>
      <c r="AX50" s="92"/>
      <c r="AY50" s="93"/>
      <c r="AZ50" s="91"/>
      <c r="BA50" s="91"/>
      <c r="BB50" s="91"/>
      <c r="BC50" s="91"/>
      <c r="BD50" s="91"/>
      <c r="BE50" s="92"/>
      <c r="BF50" s="93"/>
      <c r="BG50" s="91"/>
      <c r="BH50" s="91"/>
      <c r="BI50" s="91"/>
      <c r="BJ50" s="91"/>
      <c r="BK50" s="91"/>
      <c r="BL50" s="92"/>
      <c r="BN50" s="93"/>
      <c r="BO50" s="91"/>
    </row>
    <row r="51" spans="8:67" x14ac:dyDescent="0.3">
      <c r="J51" s="91"/>
      <c r="K51" s="91"/>
      <c r="L51" s="91"/>
      <c r="M51" s="91"/>
      <c r="N51" s="92"/>
      <c r="O51" s="93"/>
      <c r="P51" s="91"/>
      <c r="Q51" s="91"/>
      <c r="R51" s="91"/>
      <c r="S51" s="91"/>
      <c r="T51" s="91"/>
      <c r="U51" s="92"/>
      <c r="V51" s="93"/>
      <c r="W51" s="91"/>
      <c r="X51" s="91"/>
      <c r="Y51" s="91"/>
      <c r="Z51" s="91"/>
      <c r="AA51" s="91"/>
      <c r="AB51" s="92"/>
      <c r="AC51" s="93"/>
      <c r="AD51" s="91"/>
      <c r="AE51" s="91"/>
      <c r="AF51" s="91"/>
      <c r="AG51" s="94"/>
      <c r="AH51" s="91"/>
      <c r="AI51" s="91"/>
      <c r="AJ51" s="92"/>
      <c r="AK51" s="93"/>
      <c r="AL51" s="91"/>
      <c r="AM51" s="91"/>
      <c r="AN51" s="91"/>
      <c r="AO51" s="91"/>
      <c r="AP51" s="91"/>
      <c r="AQ51" s="92"/>
      <c r="AR51" s="93"/>
      <c r="AS51" s="91"/>
      <c r="AT51" s="91"/>
      <c r="AU51" s="91"/>
      <c r="AV51" s="91"/>
      <c r="AW51" s="91"/>
      <c r="AX51" s="92"/>
      <c r="AY51" s="93"/>
      <c r="AZ51" s="91"/>
      <c r="BA51" s="91"/>
      <c r="BB51" s="91"/>
      <c r="BC51" s="91"/>
      <c r="BD51" s="91"/>
      <c r="BE51" s="92"/>
      <c r="BF51" s="93"/>
      <c r="BG51" s="91"/>
      <c r="BH51" s="91"/>
      <c r="BI51" s="91"/>
      <c r="BJ51" s="91"/>
      <c r="BK51" s="91"/>
      <c r="BL51" s="92"/>
      <c r="BN51" s="93"/>
      <c r="BO51" s="91"/>
    </row>
    <row r="52" spans="8:67" x14ac:dyDescent="0.3">
      <c r="J52" s="91"/>
      <c r="K52" s="91"/>
      <c r="L52" s="91"/>
      <c r="M52" s="91"/>
      <c r="N52" s="92"/>
      <c r="O52" s="93"/>
      <c r="P52" s="91"/>
      <c r="Q52" s="91"/>
      <c r="R52" s="91"/>
      <c r="S52" s="91"/>
      <c r="T52" s="91"/>
      <c r="U52" s="92"/>
      <c r="V52" s="93"/>
      <c r="W52" s="91"/>
      <c r="X52" s="91"/>
      <c r="Y52" s="91"/>
      <c r="Z52" s="91"/>
      <c r="AA52" s="91"/>
      <c r="AB52" s="92"/>
      <c r="AC52" s="93"/>
      <c r="AD52" s="91"/>
      <c r="AE52" s="91"/>
      <c r="AF52" s="91"/>
      <c r="AG52" s="94"/>
      <c r="AH52" s="91"/>
      <c r="AI52" s="91"/>
      <c r="AJ52" s="92"/>
      <c r="AK52" s="93"/>
      <c r="AL52" s="91"/>
      <c r="AM52" s="91"/>
      <c r="AN52" s="91"/>
      <c r="AO52" s="91"/>
      <c r="AP52" s="91"/>
      <c r="AQ52" s="92"/>
      <c r="AR52" s="93"/>
      <c r="AS52" s="91"/>
      <c r="AT52" s="91"/>
      <c r="AU52" s="91"/>
      <c r="AV52" s="91"/>
      <c r="AW52" s="91"/>
      <c r="AX52" s="92"/>
      <c r="AY52" s="93"/>
      <c r="AZ52" s="91"/>
      <c r="BA52" s="91"/>
      <c r="BB52" s="91"/>
      <c r="BC52" s="91"/>
      <c r="BD52" s="91"/>
      <c r="BE52" s="92"/>
      <c r="BF52" s="93"/>
      <c r="BG52" s="91"/>
      <c r="BH52" s="91"/>
      <c r="BI52" s="91"/>
      <c r="BJ52" s="91"/>
      <c r="BK52" s="91"/>
      <c r="BL52" s="92"/>
      <c r="BN52" s="93"/>
      <c r="BO52" s="91"/>
    </row>
    <row r="53" spans="8:67" x14ac:dyDescent="0.3">
      <c r="J53" s="91"/>
      <c r="K53" s="91"/>
      <c r="L53" s="91"/>
      <c r="M53" s="91"/>
      <c r="N53" s="92"/>
      <c r="O53" s="93"/>
      <c r="P53" s="91"/>
      <c r="Q53" s="91"/>
      <c r="R53" s="91"/>
      <c r="S53" s="91"/>
      <c r="T53" s="91"/>
      <c r="U53" s="92"/>
      <c r="V53" s="93"/>
      <c r="W53" s="91"/>
      <c r="X53" s="91"/>
      <c r="Y53" s="91"/>
      <c r="Z53" s="91"/>
      <c r="AA53" s="91"/>
      <c r="AB53" s="92"/>
      <c r="AC53" s="93"/>
      <c r="AD53" s="91"/>
      <c r="AE53" s="91"/>
      <c r="AF53" s="91"/>
      <c r="AG53" s="94"/>
      <c r="AH53" s="91"/>
      <c r="AI53" s="91"/>
      <c r="AJ53" s="92"/>
      <c r="AK53" s="93"/>
      <c r="AL53" s="91"/>
      <c r="AM53" s="91"/>
      <c r="AN53" s="91"/>
      <c r="AO53" s="91"/>
      <c r="AP53" s="91"/>
      <c r="AQ53" s="92"/>
      <c r="AR53" s="93"/>
      <c r="AS53" s="91"/>
      <c r="AT53" s="91"/>
      <c r="AU53" s="91"/>
      <c r="AV53" s="91"/>
      <c r="AW53" s="91"/>
      <c r="AX53" s="92"/>
      <c r="AY53" s="93"/>
      <c r="AZ53" s="91"/>
      <c r="BA53" s="91"/>
      <c r="BB53" s="91"/>
      <c r="BC53" s="91"/>
      <c r="BD53" s="91"/>
      <c r="BE53" s="92"/>
      <c r="BF53" s="93"/>
      <c r="BG53" s="91"/>
      <c r="BH53" s="91"/>
      <c r="BI53" s="91"/>
      <c r="BJ53" s="91"/>
      <c r="BK53" s="91"/>
      <c r="BL53" s="92"/>
      <c r="BN53" s="93"/>
      <c r="BO53" s="91"/>
    </row>
    <row r="54" spans="8:67" x14ac:dyDescent="0.3">
      <c r="J54" s="91"/>
      <c r="K54" s="91"/>
      <c r="L54" s="91"/>
      <c r="M54" s="91"/>
      <c r="N54" s="92"/>
      <c r="O54" s="93"/>
      <c r="P54" s="91"/>
      <c r="Q54" s="91"/>
      <c r="R54" s="91"/>
      <c r="S54" s="91"/>
      <c r="T54" s="91"/>
      <c r="U54" s="92"/>
      <c r="V54" s="93"/>
      <c r="W54" s="91"/>
      <c r="X54" s="91"/>
      <c r="Y54" s="91"/>
      <c r="Z54" s="91"/>
      <c r="AA54" s="91"/>
      <c r="AB54" s="92"/>
      <c r="AC54" s="93"/>
      <c r="AD54" s="91"/>
      <c r="AE54" s="91"/>
      <c r="AF54" s="91"/>
      <c r="AG54" s="94"/>
      <c r="AH54" s="91"/>
      <c r="AI54" s="91"/>
      <c r="AJ54" s="92"/>
      <c r="AK54" s="93"/>
      <c r="AL54" s="91"/>
      <c r="AM54" s="91"/>
      <c r="AN54" s="91"/>
      <c r="AO54" s="91"/>
      <c r="AP54" s="91"/>
      <c r="AQ54" s="92"/>
      <c r="AR54" s="93"/>
      <c r="AS54" s="91"/>
      <c r="AT54" s="91"/>
      <c r="AU54" s="91"/>
      <c r="AV54" s="91"/>
      <c r="AW54" s="91"/>
      <c r="AX54" s="92"/>
      <c r="AY54" s="93"/>
      <c r="AZ54" s="91"/>
      <c r="BA54" s="91"/>
      <c r="BB54" s="91"/>
      <c r="BC54" s="91"/>
      <c r="BD54" s="91"/>
      <c r="BE54" s="92"/>
      <c r="BF54" s="93"/>
      <c r="BG54" s="91"/>
      <c r="BH54" s="91"/>
      <c r="BI54" s="91"/>
      <c r="BJ54" s="91"/>
      <c r="BK54" s="91"/>
      <c r="BL54" s="92"/>
      <c r="BN54" s="93"/>
      <c r="BO54" s="91"/>
    </row>
    <row r="55" spans="8:67" x14ac:dyDescent="0.3">
      <c r="J55" s="91"/>
      <c r="K55" s="91"/>
      <c r="L55" s="91"/>
      <c r="M55" s="91"/>
      <c r="N55" s="92"/>
      <c r="O55" s="93"/>
      <c r="P55" s="91"/>
      <c r="Q55" s="91"/>
      <c r="R55" s="91"/>
      <c r="S55" s="91"/>
      <c r="T55" s="91"/>
      <c r="U55" s="92"/>
      <c r="V55" s="93"/>
      <c r="W55" s="91"/>
      <c r="X55" s="91"/>
      <c r="Y55" s="91"/>
      <c r="Z55" s="91"/>
      <c r="AA55" s="91"/>
      <c r="AB55" s="92"/>
      <c r="AC55" s="93"/>
      <c r="AD55" s="91"/>
      <c r="AE55" s="91"/>
      <c r="AF55" s="91"/>
      <c r="AG55" s="94"/>
      <c r="AH55" s="91"/>
      <c r="AI55" s="91"/>
      <c r="AJ55" s="92"/>
      <c r="AK55" s="93"/>
      <c r="AL55" s="91"/>
      <c r="AM55" s="91"/>
      <c r="AN55" s="91"/>
      <c r="AO55" s="91"/>
      <c r="AP55" s="91"/>
      <c r="AQ55" s="92"/>
      <c r="AR55" s="93"/>
      <c r="AS55" s="91"/>
      <c r="AT55" s="91"/>
      <c r="AU55" s="91"/>
      <c r="AV55" s="91"/>
      <c r="AW55" s="91"/>
      <c r="AX55" s="92"/>
      <c r="AY55" s="93"/>
      <c r="AZ55" s="91"/>
      <c r="BA55" s="91"/>
      <c r="BB55" s="91"/>
      <c r="BC55" s="91"/>
      <c r="BD55" s="91"/>
      <c r="BE55" s="92"/>
      <c r="BF55" s="93"/>
      <c r="BG55" s="91"/>
      <c r="BH55" s="91"/>
      <c r="BI55" s="91"/>
      <c r="BJ55" s="91"/>
      <c r="BK55" s="91"/>
      <c r="BL55" s="92"/>
      <c r="BN55" s="93"/>
      <c r="BO55" s="91"/>
    </row>
    <row r="56" spans="8:67" x14ac:dyDescent="0.3">
      <c r="J56" s="91"/>
      <c r="K56" s="91"/>
      <c r="L56" s="91"/>
      <c r="M56" s="91"/>
      <c r="N56" s="92"/>
      <c r="O56" s="93"/>
      <c r="P56" s="91"/>
      <c r="Q56" s="91"/>
      <c r="R56" s="91"/>
      <c r="S56" s="91"/>
      <c r="T56" s="91"/>
      <c r="U56" s="92"/>
      <c r="V56" s="93"/>
      <c r="W56" s="91"/>
      <c r="X56" s="91"/>
      <c r="Y56" s="91"/>
      <c r="Z56" s="91"/>
      <c r="AA56" s="91"/>
      <c r="AB56" s="92"/>
      <c r="AC56" s="93"/>
      <c r="AD56" s="91"/>
      <c r="AE56" s="91"/>
      <c r="AF56" s="91"/>
      <c r="AG56" s="94"/>
      <c r="AH56" s="91"/>
      <c r="AI56" s="91"/>
      <c r="AJ56" s="92"/>
      <c r="AK56" s="93"/>
      <c r="AL56" s="91"/>
      <c r="AM56" s="91"/>
      <c r="AN56" s="91"/>
      <c r="AO56" s="91"/>
      <c r="AP56" s="91"/>
      <c r="AQ56" s="92"/>
      <c r="AR56" s="93"/>
      <c r="AS56" s="91"/>
      <c r="AT56" s="91"/>
      <c r="AU56" s="91"/>
      <c r="AV56" s="91"/>
      <c r="AW56" s="91"/>
      <c r="AX56" s="92"/>
      <c r="AY56" s="93"/>
      <c r="AZ56" s="91"/>
      <c r="BA56" s="91"/>
      <c r="BB56" s="91"/>
      <c r="BC56" s="91"/>
      <c r="BD56" s="91"/>
      <c r="BE56" s="92"/>
      <c r="BF56" s="93"/>
      <c r="BG56" s="91"/>
      <c r="BH56" s="91"/>
      <c r="BI56" s="91"/>
      <c r="BJ56" s="91"/>
      <c r="BK56" s="91"/>
      <c r="BL56" s="92"/>
      <c r="BN56" s="93"/>
      <c r="BO56" s="91"/>
    </row>
  </sheetData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Cronoprogramma distribuzioni</vt:lpstr>
      <vt:lpstr>'Cronoprogramma distribuzioni'!Area_stampa</vt:lpstr>
    </vt:vector>
  </TitlesOfParts>
  <Company>Silea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Gerosa</dc:creator>
  <cp:lastModifiedBy>Michela Gerosa</cp:lastModifiedBy>
  <dcterms:created xsi:type="dcterms:W3CDTF">2021-08-05T10:55:52Z</dcterms:created>
  <dcterms:modified xsi:type="dcterms:W3CDTF">2021-08-05T11:00:59Z</dcterms:modified>
</cp:coreProperties>
</file>